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4000" windowHeight="9630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สำหรับผู้รับการประเมิน" sheetId="11" r:id="rId4"/>
    <sheet name="ตอน 4 com 5 คนประธาน+กรรมกา (2" sheetId="28" r:id="rId5"/>
    <sheet name="ตอน 4 com 4 คนประธาน+กรรมการ" sheetId="21" r:id="rId6"/>
    <sheet name="ตอน 4 com3คนประธาน+กรรมการ" sheetId="22" r:id="rId7"/>
    <sheet name="ตอนที่ 5 ตัวอย่าง ลจ" sheetId="27" r:id="rId8"/>
    <sheet name="Sheet13" sheetId="14" r:id="rId9"/>
    <sheet name="Sheet14" sheetId="15" r:id="rId10"/>
    <sheet name="Sheet15" sheetId="16" r:id="rId11"/>
    <sheet name="Sheet16" sheetId="17" r:id="rId12"/>
    <sheet name="Sheet17" sheetId="18" r:id="rId13"/>
    <sheet name="Sheet18" sheetId="19" r:id="rId14"/>
    <sheet name="Sheet19" sheetId="20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8" l="1"/>
  <c r="F38" i="28"/>
  <c r="F37" i="28"/>
  <c r="F36" i="28"/>
  <c r="F34" i="28"/>
  <c r="F33" i="28"/>
  <c r="F32" i="28"/>
  <c r="F31" i="28"/>
  <c r="F30" i="28"/>
  <c r="L19" i="28"/>
  <c r="N19" i="28" s="1"/>
  <c r="I40" i="28" s="1"/>
  <c r="K19" i="28"/>
  <c r="J19" i="28"/>
  <c r="I19" i="28"/>
  <c r="H19" i="28"/>
  <c r="G19" i="28"/>
  <c r="K17" i="28"/>
  <c r="J17" i="28"/>
  <c r="I17" i="28"/>
  <c r="H17" i="28"/>
  <c r="L17" i="28" s="1"/>
  <c r="G17" i="28"/>
  <c r="K16" i="28"/>
  <c r="J16" i="28"/>
  <c r="I16" i="28"/>
  <c r="H16" i="28"/>
  <c r="L16" i="28" s="1"/>
  <c r="G16" i="28"/>
  <c r="K15" i="28"/>
  <c r="J15" i="28"/>
  <c r="I15" i="28"/>
  <c r="H15" i="28"/>
  <c r="L15" i="28" s="1"/>
  <c r="G15" i="28"/>
  <c r="K13" i="28"/>
  <c r="J13" i="28"/>
  <c r="I13" i="28"/>
  <c r="H13" i="28"/>
  <c r="L13" i="28" s="1"/>
  <c r="G13" i="28"/>
  <c r="K12" i="28"/>
  <c r="J12" i="28"/>
  <c r="I12" i="28"/>
  <c r="H12" i="28"/>
  <c r="L12" i="28" s="1"/>
  <c r="G12" i="28"/>
  <c r="K11" i="28"/>
  <c r="J11" i="28"/>
  <c r="I11" i="28"/>
  <c r="H11" i="28"/>
  <c r="L11" i="28" s="1"/>
  <c r="G11" i="28"/>
  <c r="K10" i="28"/>
  <c r="J10" i="28"/>
  <c r="I10" i="28"/>
  <c r="H10" i="28"/>
  <c r="L10" i="28" s="1"/>
  <c r="G10" i="28"/>
  <c r="K9" i="28"/>
  <c r="J9" i="28"/>
  <c r="I9" i="28"/>
  <c r="H9" i="28"/>
  <c r="L9" i="28" s="1"/>
  <c r="G9" i="28"/>
  <c r="F41" i="22"/>
  <c r="E41" i="22"/>
  <c r="D41" i="22"/>
  <c r="C41" i="22"/>
  <c r="B41" i="22"/>
  <c r="F39" i="22"/>
  <c r="E39" i="22"/>
  <c r="D39" i="22"/>
  <c r="C39" i="22"/>
  <c r="B39" i="22"/>
  <c r="F38" i="22"/>
  <c r="E38" i="22"/>
  <c r="D38" i="22"/>
  <c r="C38" i="22"/>
  <c r="B38" i="22"/>
  <c r="F37" i="22"/>
  <c r="E37" i="22"/>
  <c r="D37" i="22"/>
  <c r="C37" i="22"/>
  <c r="B37" i="22"/>
  <c r="F35" i="22"/>
  <c r="E35" i="22"/>
  <c r="D35" i="22"/>
  <c r="C35" i="22"/>
  <c r="B35" i="22"/>
  <c r="F34" i="22"/>
  <c r="E34" i="22"/>
  <c r="D34" i="22"/>
  <c r="C34" i="22"/>
  <c r="B34" i="22"/>
  <c r="F33" i="22"/>
  <c r="E33" i="22"/>
  <c r="D33" i="22"/>
  <c r="C33" i="22"/>
  <c r="B33" i="22"/>
  <c r="F32" i="22"/>
  <c r="E32" i="22"/>
  <c r="D32" i="22"/>
  <c r="C32" i="22"/>
  <c r="B32" i="22"/>
  <c r="F31" i="22"/>
  <c r="E31" i="22"/>
  <c r="D31" i="22"/>
  <c r="C31" i="22"/>
  <c r="B31" i="22"/>
  <c r="G18" i="22"/>
  <c r="F18" i="22"/>
  <c r="H18" i="22" s="1"/>
  <c r="J18" i="22" s="1"/>
  <c r="I41" i="22" s="1"/>
  <c r="E18" i="22"/>
  <c r="G16" i="22"/>
  <c r="F16" i="22"/>
  <c r="E16" i="22"/>
  <c r="H16" i="22" s="1"/>
  <c r="G15" i="22"/>
  <c r="F15" i="22"/>
  <c r="E15" i="22"/>
  <c r="H15" i="22" s="1"/>
  <c r="G38" i="22" s="1"/>
  <c r="G14" i="22"/>
  <c r="F14" i="22"/>
  <c r="E14" i="22"/>
  <c r="H12" i="22"/>
  <c r="G35" i="22" s="1"/>
  <c r="G12" i="22"/>
  <c r="F12" i="22"/>
  <c r="E12" i="22"/>
  <c r="G11" i="22"/>
  <c r="F11" i="22"/>
  <c r="E11" i="22"/>
  <c r="G10" i="22"/>
  <c r="H10" i="22" s="1"/>
  <c r="J10" i="22" s="1"/>
  <c r="I33" i="22" s="1"/>
  <c r="F10" i="22"/>
  <c r="E10" i="22"/>
  <c r="G9" i="22"/>
  <c r="F9" i="22"/>
  <c r="E9" i="22"/>
  <c r="G8" i="22"/>
  <c r="F8" i="22"/>
  <c r="H8" i="22" s="1"/>
  <c r="J8" i="22" s="1"/>
  <c r="I31" i="22" s="1"/>
  <c r="E8" i="22"/>
  <c r="F41" i="21"/>
  <c r="E41" i="21"/>
  <c r="D41" i="21"/>
  <c r="C41" i="21"/>
  <c r="B41" i="21"/>
  <c r="F39" i="21"/>
  <c r="E39" i="21"/>
  <c r="D39" i="21"/>
  <c r="C39" i="21"/>
  <c r="B39" i="21"/>
  <c r="F38" i="21"/>
  <c r="E38" i="21"/>
  <c r="D38" i="21"/>
  <c r="C38" i="21"/>
  <c r="B38" i="21"/>
  <c r="F37" i="21"/>
  <c r="E37" i="21"/>
  <c r="D37" i="21"/>
  <c r="C37" i="21"/>
  <c r="B37" i="21"/>
  <c r="F35" i="21"/>
  <c r="E35" i="21"/>
  <c r="D35" i="21"/>
  <c r="C35" i="21"/>
  <c r="B35" i="21"/>
  <c r="F34" i="21"/>
  <c r="E34" i="21"/>
  <c r="D34" i="21"/>
  <c r="C34" i="21"/>
  <c r="B34" i="21"/>
  <c r="F33" i="21"/>
  <c r="E33" i="21"/>
  <c r="D33" i="21"/>
  <c r="C33" i="21"/>
  <c r="B33" i="21"/>
  <c r="F32" i="21"/>
  <c r="E32" i="21"/>
  <c r="D32" i="21"/>
  <c r="C32" i="21"/>
  <c r="B32" i="21"/>
  <c r="F31" i="21"/>
  <c r="E31" i="21"/>
  <c r="D31" i="21"/>
  <c r="C31" i="21"/>
  <c r="B31" i="21"/>
  <c r="I18" i="21"/>
  <c r="H18" i="21"/>
  <c r="G18" i="21"/>
  <c r="F18" i="21"/>
  <c r="I16" i="21"/>
  <c r="H16" i="21"/>
  <c r="G16" i="21"/>
  <c r="F16" i="21"/>
  <c r="I15" i="21"/>
  <c r="H15" i="21"/>
  <c r="G15" i="21"/>
  <c r="F15" i="21"/>
  <c r="I14" i="21"/>
  <c r="H14" i="21"/>
  <c r="G14" i="21"/>
  <c r="F14" i="21"/>
  <c r="I12" i="21"/>
  <c r="H12" i="21"/>
  <c r="G12" i="21"/>
  <c r="F12" i="21"/>
  <c r="I11" i="21"/>
  <c r="H11" i="21"/>
  <c r="G11" i="21"/>
  <c r="F11" i="21"/>
  <c r="I10" i="21"/>
  <c r="H10" i="21"/>
  <c r="G10" i="21"/>
  <c r="F10" i="21"/>
  <c r="I9" i="21"/>
  <c r="H9" i="21"/>
  <c r="G9" i="21"/>
  <c r="F9" i="21"/>
  <c r="I8" i="21"/>
  <c r="H8" i="21"/>
  <c r="G8" i="21"/>
  <c r="F8" i="21"/>
  <c r="H14" i="22" l="1"/>
  <c r="H9" i="22"/>
  <c r="H11" i="22"/>
  <c r="G34" i="22" s="1"/>
  <c r="J8" i="21"/>
  <c r="J9" i="21"/>
  <c r="J10" i="21"/>
  <c r="G33" i="21" s="1"/>
  <c r="J11" i="21"/>
  <c r="G34" i="21" s="1"/>
  <c r="J12" i="21"/>
  <c r="J14" i="21"/>
  <c r="J15" i="21"/>
  <c r="L15" i="21" s="1"/>
  <c r="I38" i="21" s="1"/>
  <c r="J16" i="21"/>
  <c r="K16" i="21" s="1"/>
  <c r="H39" i="21" s="1"/>
  <c r="J18" i="21"/>
  <c r="N16" i="28"/>
  <c r="I37" i="28" s="1"/>
  <c r="M16" i="28"/>
  <c r="H37" i="28" s="1"/>
  <c r="G37" i="28"/>
  <c r="N12" i="28"/>
  <c r="I33" i="28" s="1"/>
  <c r="G33" i="28"/>
  <c r="M12" i="28"/>
  <c r="H33" i="28" s="1"/>
  <c r="N17" i="28"/>
  <c r="I38" i="28" s="1"/>
  <c r="G38" i="28"/>
  <c r="M17" i="28"/>
  <c r="H38" i="28" s="1"/>
  <c r="N11" i="28"/>
  <c r="I32" i="28" s="1"/>
  <c r="M11" i="28"/>
  <c r="H32" i="28" s="1"/>
  <c r="G32" i="28"/>
  <c r="N9" i="28"/>
  <c r="I30" i="28" s="1"/>
  <c r="G30" i="28"/>
  <c r="M9" i="28"/>
  <c r="H30" i="28" s="1"/>
  <c r="N13" i="28"/>
  <c r="I34" i="28" s="1"/>
  <c r="M13" i="28"/>
  <c r="H34" i="28" s="1"/>
  <c r="G34" i="28"/>
  <c r="N10" i="28"/>
  <c r="I31" i="28" s="1"/>
  <c r="G31" i="28"/>
  <c r="M10" i="28"/>
  <c r="H31" i="28" s="1"/>
  <c r="N15" i="28"/>
  <c r="I36" i="28" s="1"/>
  <c r="G36" i="28"/>
  <c r="M15" i="28"/>
  <c r="H36" i="28" s="1"/>
  <c r="G40" i="28"/>
  <c r="M19" i="28"/>
  <c r="H40" i="28" s="1"/>
  <c r="I16" i="22"/>
  <c r="H39" i="22" s="1"/>
  <c r="G39" i="22"/>
  <c r="J16" i="22"/>
  <c r="I39" i="22" s="1"/>
  <c r="I14" i="22"/>
  <c r="H37" i="22" s="1"/>
  <c r="G37" i="22"/>
  <c r="J14" i="22"/>
  <c r="I37" i="22" s="1"/>
  <c r="I9" i="22"/>
  <c r="H32" i="22" s="1"/>
  <c r="J9" i="22"/>
  <c r="I32" i="22" s="1"/>
  <c r="G32" i="22"/>
  <c r="I11" i="22"/>
  <c r="H34" i="22" s="1"/>
  <c r="G33" i="22"/>
  <c r="G41" i="22"/>
  <c r="I8" i="22"/>
  <c r="H31" i="22" s="1"/>
  <c r="I10" i="22"/>
  <c r="H33" i="22" s="1"/>
  <c r="I12" i="22"/>
  <c r="H35" i="22" s="1"/>
  <c r="I15" i="22"/>
  <c r="H38" i="22" s="1"/>
  <c r="I18" i="22"/>
  <c r="H41" i="22" s="1"/>
  <c r="G31" i="22"/>
  <c r="J12" i="22"/>
  <c r="I35" i="22" s="1"/>
  <c r="J15" i="22"/>
  <c r="I38" i="22" s="1"/>
  <c r="G31" i="21"/>
  <c r="L8" i="21"/>
  <c r="I31" i="21" s="1"/>
  <c r="K8" i="21"/>
  <c r="H31" i="21" s="1"/>
  <c r="G32" i="21"/>
  <c r="K9" i="21"/>
  <c r="H32" i="21" s="1"/>
  <c r="L9" i="21"/>
  <c r="I32" i="21" s="1"/>
  <c r="K10" i="21"/>
  <c r="H33" i="21" s="1"/>
  <c r="K11" i="21"/>
  <c r="H34" i="21" s="1"/>
  <c r="L12" i="21"/>
  <c r="I35" i="21" s="1"/>
  <c r="G35" i="21"/>
  <c r="K12" i="21"/>
  <c r="H35" i="21" s="1"/>
  <c r="K14" i="21"/>
  <c r="H37" i="21" s="1"/>
  <c r="G37" i="21"/>
  <c r="L14" i="21"/>
  <c r="I37" i="21" s="1"/>
  <c r="K15" i="21"/>
  <c r="H38" i="21" s="1"/>
  <c r="G39" i="21"/>
  <c r="L18" i="21"/>
  <c r="I41" i="21" s="1"/>
  <c r="K18" i="21"/>
  <c r="H41" i="21" s="1"/>
  <c r="G41" i="21"/>
  <c r="F21" i="11"/>
  <c r="J11" i="22" l="1"/>
  <c r="I34" i="22" s="1"/>
  <c r="L16" i="21"/>
  <c r="I39" i="21" s="1"/>
  <c r="G38" i="21"/>
  <c r="L10" i="21"/>
  <c r="I33" i="21" s="1"/>
  <c r="L11" i="21"/>
  <c r="I34" i="21" s="1"/>
  <c r="F42" i="28"/>
  <c r="F43" i="22"/>
  <c r="F43" i="21"/>
  <c r="H17" i="27" l="1"/>
  <c r="H16" i="27"/>
  <c r="H11" i="27"/>
  <c r="H10" i="27"/>
  <c r="H8" i="27"/>
  <c r="H7" i="27"/>
  <c r="H6" i="27" s="1"/>
  <c r="H9" i="27" l="1"/>
  <c r="H15" i="27"/>
  <c r="H18" i="27" l="1"/>
  <c r="H19" i="27"/>
</calcChain>
</file>

<file path=xl/sharedStrings.xml><?xml version="1.0" encoding="utf-8"?>
<sst xmlns="http://schemas.openxmlformats.org/spreadsheetml/2006/main" count="399" uniqueCount="162">
  <si>
    <t>ภาระงาน</t>
  </si>
  <si>
    <t>คะแนน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</si>
  <si>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</si>
  <si>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</si>
  <si>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</si>
  <si>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>คะแนนประเมิน</t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</si>
  <si>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</si>
  <si>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</si>
  <si>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</si>
  <si>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</si>
  <si>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</si>
  <si>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</si>
  <si>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</si>
  <si>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</si>
  <si>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</si>
  <si>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</si>
  <si>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</si>
  <si>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</si>
  <si>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</si>
  <si>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</si>
  <si>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</si>
  <si>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</si>
  <si>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</si>
  <si>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</si>
  <si>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</si>
  <si>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</si>
  <si>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</si>
  <si>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</si>
  <si>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</si>
  <si>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</si>
  <si>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</si>
  <si>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</si>
  <si>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</si>
  <si>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</si>
  <si>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</si>
  <si>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</si>
  <si>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</si>
  <si>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</si>
  <si>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</si>
  <si>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</si>
  <si>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</si>
  <si>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</si>
  <si>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t>เอกสารอ้างอิง/ข้อมูลอ้างอิง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</si>
  <si>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</si>
  <si>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t>3.1.1.....................................................</t>
  </si>
  <si>
    <t>3.1.2.....................................................</t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</si>
  <si>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</si>
  <si>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</si>
  <si>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</si>
  <si>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</si>
  <si>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</si>
  <si>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</si>
  <si>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</si>
  <si>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</si>
  <si>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>สรุปคะแนนผลสัมฤทธิ์ของงานร้อยละ</t>
  </si>
  <si>
    <t xml:space="preserve"> 3.1 ตามประกาศของส่วนงาน</t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</si>
  <si>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</si>
  <si>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</si>
  <si>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</si>
  <si>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</si>
  <si>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</si>
  <si>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</si>
  <si>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</si>
  <si>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</si>
  <si>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</si>
  <si>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r>
      <t>สำหรับลูกจ้างประจำ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</si>
  <si>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t xml:space="preserve">1.3   ตำแหน่งประเภท       [  ]  ผู้บริหาร                                                      </t>
  </si>
  <si>
    <r>
      <t xml:space="preserve">                                               </t>
    </r>
    <r>
      <rPr>
        <sz val="16"/>
        <color theme="1"/>
        <rFont val="Angsana New"/>
        <family val="1"/>
      </rPr>
      <t xml:space="preserve">[  ]  ผู้ปฏิบัติการ </t>
    </r>
    <r>
      <rPr>
        <b/>
        <sz val="16"/>
        <color theme="1"/>
        <rFont val="Angsana New"/>
        <family val="1"/>
      </rPr>
      <t xml:space="preserve">  </t>
    </r>
  </si>
  <si>
    <t xml:space="preserve">                                                   [  ]  1. กลุ่มงานบริการพื้นฐาน    ระดับ......</t>
  </si>
  <si>
    <t xml:space="preserve">                                                   [  ]  2. กลุ่มงานสนับสนุน            ระดับ.......</t>
  </si>
  <si>
    <t xml:space="preserve">                                                   [  ] 3. กลุ่มงานช่าง                        ระดับ ...........</t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</si>
  <si>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  20  %</t>
    </r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</si>
  <si>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</si>
  <si>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>การประเมินผลสัมฤทธิ์ของงานตามข้อตกลงในการปฏิบัติงาน สำหรับลูกจ้างประจำ</t>
    </r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</si>
  <si>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20 % (16 คะแนน)  </t>
    </r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</si>
  <si>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</si>
  <si>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</si>
  <si>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</si>
  <si>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</si>
  <si>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</si>
  <si>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</si>
  <si>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</si>
  <si>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</si>
  <si>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</si>
  <si>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</si>
  <si>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</si>
  <si>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</si>
  <si>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</si>
  <si>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</si>
  <si>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</si>
  <si>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</si>
  <si>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</si>
  <si>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</si>
  <si>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</si>
  <si>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</si>
  <si>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</si>
  <si>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</si>
  <si>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</si>
  <si>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</si>
  <si>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</si>
  <si>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</si>
  <si>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</si>
  <si>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</si>
  <si>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</si>
  <si>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</si>
  <si>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</si>
  <si>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</si>
  <si>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</si>
  <si>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</si>
  <si>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</si>
  <si>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</si>
  <si>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</si>
  <si>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</si>
  <si>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</si>
  <si>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</si>
  <si>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</si>
  <si>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</si>
  <si>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</si>
  <si>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</si>
  <si>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</si>
  <si>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แบบข้อตกลงและแบบประเมินผลการปฏิบัติงานเพื่อการพัฒนาบุคลากรและการเลื่อนขั้นค่าจ้าง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ปล 1  (24 พ.ค.64)</t>
    </r>
  </si>
  <si>
    <t>1.2   รอบประเมินประจำปี................................          [   ]    ครั้งที่ 1   วันที่   1 มิถุนายน ……...... ถึงวันที่  30 พฤศจิกายน   ................</t>
  </si>
  <si>
    <t xml:space="preserve">                                                                                         [   ]    ครั้งที่ 2   วันที่   1 ธันวาคม. ...........     ถึงวันที่  31 พฤษภาคม  …….......</t>
  </si>
  <si>
    <t>2.2     การรายงานผลการปฎิบัติงานตามข้อตกลง (กรอกก่อนสิ้นสุดรอบการประเมิน)</t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</si>
  <si>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</si>
  <si>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>………..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</si>
  <si>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</si>
  <si>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กรอกก่อนสิ้นสุดรอบ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</si>
  <si>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r>
      <t xml:space="preserve">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</si>
  <si>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ก่อนสิ้นสุดรอบการประเมิน</t>
  </si>
  <si>
    <t>แผนพัฒนารายบุคคล</t>
  </si>
  <si>
    <t>ช่องว่างสมรรถนะ</t>
  </si>
  <si>
    <t>วิธีการพัฒนา</t>
  </si>
  <si>
    <t>ระยะเวลา</t>
  </si>
  <si>
    <t>(4.1) รับรองการประเมินผลส่วนพฤติกรรมการปฏิบัติงาน</t>
  </si>
  <si>
    <t xml:space="preserve">                                                                       (4.2) รับทราบผลการประเมินพฤติกรรมการปฏิบัติงาน</t>
  </si>
  <si>
    <t xml:space="preserve">ลงชื่อ............................................................  ผู้รับการประเมิน                                   </t>
  </si>
  <si>
    <t xml:space="preserve">                                (……………………………………….)                                                                                </t>
  </si>
  <si>
    <t xml:space="preserve">                  วันที่.......................................................                                                                          </t>
  </si>
  <si>
    <t>1.1 ...................</t>
  </si>
  <si>
    <t>1.2  ......................</t>
  </si>
  <si>
    <t>2.1  ....................</t>
  </si>
  <si>
    <t>2.2  ..................</t>
  </si>
  <si>
    <t>3.1.1      .........................</t>
  </si>
  <si>
    <t>3.1.2      ........................</t>
  </si>
  <si>
    <t>(5.1) รับรองการประเมินผลการปฏิบัติงานส่วนผลสัมฤทธิ์ของงาน</t>
  </si>
  <si>
    <t>(5.2) รับทราบผลการประเมินผลสัมฤทธิ์ของงาน</t>
  </si>
  <si>
    <t xml:space="preserve">                                         ลงชื่อ............................................................  ผู้รับการประเมิน                                   </t>
  </si>
  <si>
    <t xml:space="preserve">                                                                      (……………………………………….)                                                                                </t>
  </si>
  <si>
    <t xml:space="preserve">                                                               วันที่.......................................................                                                                          </t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</si>
  <si>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</si>
  <si>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t>สำหรับ           ◻ ผู้บริหาร          ◻ ผู้ปฏิบัติงาน</t>
  </si>
  <si>
    <t>ค่าคาดหวัง</t>
  </si>
  <si>
    <t xml:space="preserve">                 ค่าเฉลี่ย               (คะแนนจากกรรมการ)</t>
  </si>
  <si>
    <t>(ระดับ 3 ทุก ต/น)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</si>
  <si>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 xml:space="preserve"> (20 คะแนน)  </t>
    </r>
  </si>
  <si>
    <r>
      <rPr>
        <sz val="14"/>
        <color theme="1"/>
        <rFont val="TH Sarabun New"/>
        <charset val="222"/>
      </rPr>
      <t>สำหรับผู้รับการประเมิน</t>
    </r>
    <r>
      <rPr>
        <sz val="14"/>
        <color rgb="FFFF0000"/>
        <rFont val="TH Sarabun New"/>
        <family val="2"/>
      </rPr>
      <t xml:space="preserve"> (ประธานคณะกรรมการประเมินฯ เป็นผู้กรอกคะแนน)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</si>
  <si>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   *********สำหรับประธานกรรมการประเมินฯ************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</si>
  <si>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1 (20 คะแนน)    ************สำหรับคณะกรรมการประเมินฯ**********</t>
    </r>
  </si>
  <si>
    <t>อ้างอิง</t>
  </si>
  <si>
    <t xml:space="preserve">                   </t>
  </si>
  <si>
    <t xml:space="preserve">            (1)  ประกาศมหาวิทยาลัยฯ เรื่องหลักเกณฑ์และวิธีการประเมินผลการปฏิบัติราชการฯ ของลูกจ้างประจำ พ.ศ.2563 และที่แก้ไขเพิ่มเติม (ฉบับที่ 2)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</si>
</sst>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  <font>
      <sz val="14"/>
      <color theme="1"/>
      <name val="TH Sarabun New"/>
      <family val="2"/>
    </font>
    <font>
      <b/>
      <sz val="14"/>
      <color theme="1"/>
      <name val="AngsanaUPC"/>
      <family val="1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b/>
      <sz val="14"/>
      <color theme="1"/>
      <name val="TH Sarabun New"/>
      <family val="2"/>
    </font>
    <font>
      <sz val="10"/>
      <color theme="1"/>
      <name val="AngsanaUPC"/>
      <family val="1"/>
    </font>
    <font>
      <u/>
      <sz val="11"/>
      <color theme="1"/>
      <name val="AngsanaUPC"/>
      <family val="1"/>
    </font>
    <font>
      <sz val="11"/>
      <color theme="1"/>
      <name val="AngsanaUPC"/>
      <family val="1"/>
    </font>
    <font>
      <sz val="14"/>
      <color rgb="FFFF0000"/>
      <name val="TH Sarabun New"/>
      <family val="2"/>
    </font>
    <font>
      <sz val="14"/>
      <color theme="1"/>
      <name val="TH Sarabun New"/>
      <charset val="222"/>
    </font>
    <font>
      <sz val="14"/>
      <color rgb="FFFF0000"/>
      <name val="TH Sarabun New"/>
      <charset val="22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1" fillId="0" borderId="0" xfId="0" applyFont="1"/>
    <xf numFmtId="0" fontId="4" fillId="0" borderId="16" xfId="0" applyFont="1" applyBorder="1" applyAlignment="1">
      <alignment vertical="center" wrapText="1"/>
    </xf>
    <xf numFmtId="0" fontId="21" fillId="0" borderId="0" xfId="0" applyFont="1" applyBorder="1"/>
    <xf numFmtId="0" fontId="2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4" xfId="0" applyBorder="1"/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6" fillId="0" borderId="0" xfId="0" applyFont="1" applyProtection="1"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30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Fill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center"/>
      <protection locked="0"/>
    </xf>
    <xf numFmtId="2" fontId="29" fillId="0" borderId="0" xfId="0" applyNumberFormat="1" applyFont="1" applyFill="1" applyAlignment="1" applyProtection="1">
      <alignment horizontal="left"/>
      <protection locked="0"/>
    </xf>
    <xf numFmtId="0" fontId="33" fillId="0" borderId="20" xfId="0" applyFont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 applyProtection="1">
      <alignment horizontal="center" vertical="center" wrapText="1"/>
    </xf>
    <xf numFmtId="2" fontId="29" fillId="0" borderId="1" xfId="0" applyNumberFormat="1" applyFont="1" applyFill="1" applyBorder="1" applyAlignment="1" applyProtection="1">
      <alignment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2" fontId="29" fillId="3" borderId="1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0" applyNumberFormat="1" applyFont="1" applyBorder="1" applyAlignment="1" applyProtection="1">
      <alignment horizontal="center" vertical="center" wrapText="1"/>
      <protection locked="0"/>
    </xf>
    <xf numFmtId="2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Protection="1">
      <protection locked="0"/>
    </xf>
    <xf numFmtId="0" fontId="29" fillId="0" borderId="1" xfId="0" applyFont="1" applyBorder="1" applyAlignment="1" applyProtection="1">
      <alignment horizontal="center"/>
    </xf>
    <xf numFmtId="2" fontId="29" fillId="0" borderId="1" xfId="0" applyNumberFormat="1" applyFont="1" applyBorder="1" applyAlignment="1" applyProtection="1">
      <alignment horizontal="center"/>
    </xf>
    <xf numFmtId="0" fontId="29" fillId="0" borderId="1" xfId="0" applyFont="1" applyBorder="1" applyProtection="1"/>
    <xf numFmtId="0" fontId="27" fillId="0" borderId="0" xfId="0" applyFont="1" applyAlignment="1" applyProtection="1">
      <alignment horizontal="right"/>
      <protection locked="0"/>
    </xf>
    <xf numFmtId="2" fontId="27" fillId="0" borderId="0" xfId="0" applyNumberFormat="1" applyFont="1" applyAlignment="1" applyProtection="1">
      <alignment horizontal="center"/>
    </xf>
    <xf numFmtId="0" fontId="29" fillId="0" borderId="20" xfId="0" applyFont="1" applyBorder="1" applyProtection="1">
      <protection locked="0"/>
    </xf>
    <xf numFmtId="0" fontId="29" fillId="0" borderId="24" xfId="0" applyFont="1" applyBorder="1" applyProtection="1">
      <protection locked="0"/>
    </xf>
    <xf numFmtId="0" fontId="29" fillId="0" borderId="22" xfId="0" applyFont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0" fontId="29" fillId="0" borderId="0" xfId="0" applyFont="1"/>
    <xf numFmtId="0" fontId="0" fillId="0" borderId="0" xfId="0" applyBorder="1"/>
    <xf numFmtId="0" fontId="0" fillId="0" borderId="0" xfId="0" applyAlignment="1"/>
    <xf numFmtId="0" fontId="29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2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Protection="1"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35" fillId="0" borderId="22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2" fontId="29" fillId="0" borderId="2" xfId="0" applyNumberFormat="1" applyFont="1" applyBorder="1" applyAlignment="1" applyProtection="1">
      <alignment horizontal="center"/>
    </xf>
    <xf numFmtId="2" fontId="29" fillId="0" borderId="3" xfId="0" applyNumberFormat="1" applyFont="1" applyBorder="1" applyAlignment="1" applyProtection="1">
      <alignment horizontal="center"/>
    </xf>
    <xf numFmtId="2" fontId="29" fillId="0" borderId="4" xfId="0" applyNumberFormat="1" applyFont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2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2" xfId="0" applyNumberFormat="1" applyFont="1" applyBorder="1" applyAlignment="1" applyProtection="1">
      <alignment horizontal="center"/>
      <protection locked="0"/>
    </xf>
    <xf numFmtId="2" fontId="29" fillId="0" borderId="3" xfId="0" applyNumberFormat="1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2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31" xfId="0" applyFont="1" applyBorder="1" applyAlignment="1" applyProtection="1">
      <alignment horizontal="center"/>
      <protection locked="0"/>
    </xf>
    <xf numFmtId="49" fontId="36" fillId="0" borderId="0" xfId="0" applyNumberFormat="1" applyFont="1" applyAlignment="1" applyProtection="1">
      <alignment horizontal="center"/>
      <protection locked="0"/>
    </xf>
    <xf numFmtId="0" fontId="29" fillId="0" borderId="28" xfId="0" applyFont="1" applyBorder="1" applyAlignment="1">
      <alignment horizontal="center" vertical="center" readingOrder="1"/>
    </xf>
    <xf numFmtId="0" fontId="29" fillId="0" borderId="0" xfId="0" applyFont="1" applyBorder="1" applyAlignment="1">
      <alignment horizontal="center" vertical="center" readingOrder="1"/>
    </xf>
    <xf numFmtId="0" fontId="29" fillId="0" borderId="29" xfId="0" applyFont="1" applyBorder="1" applyAlignment="1">
      <alignment horizontal="center" vertical="center" readingOrder="1"/>
    </xf>
    <xf numFmtId="2" fontId="29" fillId="0" borderId="1" xfId="0" applyNumberFormat="1" applyFont="1" applyFill="1" applyBorder="1" applyAlignment="1" applyProtection="1">
      <alignment horizontal="center"/>
      <protection locked="0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2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9" fillId="0" borderId="30" xfId="0" applyFont="1" applyBorder="1" applyAlignment="1">
      <alignment horizontal="center" vertical="center" readingOrder="1"/>
    </xf>
    <xf numFmtId="0" fontId="29" fillId="0" borderId="23" xfId="0" applyFont="1" applyBorder="1" applyAlignment="1">
      <alignment horizontal="center" vertical="center" readingOrder="1"/>
    </xf>
    <xf numFmtId="0" fontId="29" fillId="0" borderId="31" xfId="0" applyFont="1" applyBorder="1" applyAlignment="1">
      <alignment horizontal="center" vertical="center" readingOrder="1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2"/>
    </xf>
    <xf numFmtId="0" fontId="9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266700</xdr:rowOff>
    </xdr:from>
    <xdr:to>
      <xdr:col>3</xdr:col>
      <xdr:colOff>1990725</xdr:colOff>
      <xdr:row>16</xdr:row>
      <xdr:rowOff>676274</xdr:rowOff>
    </xdr:to>
    <xdr:sp macro="" textlink="">
      <xdr:nvSpPr>
        <xdr:cNvPr id="2" name="TextBox 1"/>
        <xdr:cNvSpPr txBox="1"/>
      </xdr:nvSpPr>
      <xdr:spPr>
        <a:xfrm>
          <a:off x="0" y="407670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%</a:t>
          </a:r>
          <a:endParaRPr lang="th-TH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ภาระงานพัฒนาสัดส่วนน้ำหนัก 10-40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%</a:t>
          </a:r>
        </a:p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200">
              <a:latin typeface="Angsana New" panose="02020603050405020304" pitchFamily="18" charset="-34"/>
              <a:cs typeface="Angsana New" panose="02020603050405020304" pitchFamily="18" charset="-34"/>
            </a:rPr>
            <a:t>.</a:t>
          </a:r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าระงานที่ส่วนงานกำหนด</a:t>
          </a:r>
          <a:r>
            <a:rPr lang="th-TH" sz="1200" baseline="0">
              <a:latin typeface="Angsana New" panose="02020603050405020304" pitchFamily="18" charset="-34"/>
              <a:cs typeface="Angsana New" panose="02020603050405020304" pitchFamily="18" charset="-34"/>
            </a:rPr>
            <a:t> สัดส่วนน้ำหนัก 20 </a:t>
          </a:r>
          <a:r>
            <a:rPr lang="en-US" sz="1200" baseline="0">
              <a:latin typeface="Angsana New" panose="02020603050405020304" pitchFamily="18" charset="-34"/>
              <a:cs typeface="Angsana New" panose="02020603050405020304" pitchFamily="18" charset="-34"/>
            </a:rPr>
            <a:t>%</a:t>
          </a:r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104775</xdr:rowOff>
    </xdr:from>
    <xdr:to>
      <xdr:col>9</xdr:col>
      <xdr:colOff>19050</xdr:colOff>
      <xdr:row>42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201775"/>
          <a:ext cx="808672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9</xdr:col>
      <xdr:colOff>19050</xdr:colOff>
      <xdr:row>41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50209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9</xdr:col>
      <xdr:colOff>19050</xdr:colOff>
      <xdr:row>62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297025"/>
          <a:ext cx="86772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9</xdr:col>
      <xdr:colOff>19050</xdr:colOff>
      <xdr:row>62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4297025"/>
          <a:ext cx="86772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297025"/>
          <a:ext cx="91630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9</xdr:col>
      <xdr:colOff>19050</xdr:colOff>
      <xdr:row>62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4297025"/>
          <a:ext cx="876300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361950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4958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0</xdr:col>
      <xdr:colOff>28575</xdr:colOff>
      <xdr:row>33</xdr:row>
      <xdr:rowOff>85726</xdr:rowOff>
    </xdr:from>
    <xdr:to>
      <xdr:col>7</xdr:col>
      <xdr:colOff>1628775</xdr:colOff>
      <xdr:row>48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575" y="6981826"/>
          <a:ext cx="7905750" cy="2771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B16" sqref="B16"/>
    </sheetView>
  </sheetViews>
  <sheetFormatPr defaultRowHeight="14.25"/>
  <cols>
    <col min="1" max="1" width="126.25" customWidth="1"/>
  </cols>
  <sheetData>
    <row r="1" spans="1:1" ht="23.25">
      <c r="A1" s="14" t="s">
        <v>120</v>
      </c>
    </row>
    <row r="2" spans="1:1" ht="23.25">
      <c r="A2" s="9" t="s">
        <v>65</v>
      </c>
    </row>
    <row r="3" spans="1:1" ht="23.25">
      <c r="A3" s="10"/>
    </row>
    <row r="4" spans="1:1" ht="23.25">
      <c r="A4" s="11" t="s">
        <v>13</v>
      </c>
    </row>
    <row r="5" spans="1:1" ht="23.25">
      <c r="A5" s="13" t="s">
        <v>14</v>
      </c>
    </row>
    <row r="6" spans="1:1" ht="23.25">
      <c r="A6" s="13"/>
    </row>
    <row r="7" spans="1:1" ht="23.25">
      <c r="A7" s="13" t="s">
        <v>121</v>
      </c>
    </row>
    <row r="8" spans="1:1" ht="23.25">
      <c r="A8" s="13" t="s">
        <v>122</v>
      </c>
    </row>
    <row r="9" spans="1:1" ht="23.25">
      <c r="A9" s="12"/>
    </row>
    <row r="10" spans="1:1" ht="23.25">
      <c r="A10" s="13" t="s">
        <v>66</v>
      </c>
    </row>
    <row r="11" spans="1:1" s="15" customFormat="1" ht="23.25">
      <c r="A11" s="14" t="s">
        <v>67</v>
      </c>
    </row>
    <row r="12" spans="1:1" s="15" customFormat="1" ht="23.25">
      <c r="A12" s="58" t="s">
        <v>68</v>
      </c>
    </row>
    <row r="13" spans="1:1" ht="23.25">
      <c r="A13" s="58" t="s">
        <v>69</v>
      </c>
    </row>
    <row r="14" spans="1:1" ht="23.25">
      <c r="A14" s="58" t="s">
        <v>70</v>
      </c>
    </row>
    <row r="17" spans="1:1" ht="21">
      <c r="A17" s="124" t="s">
        <v>159</v>
      </c>
    </row>
    <row r="18" spans="1:1" ht="21">
      <c r="A18" s="124" t="s">
        <v>161</v>
      </c>
    </row>
    <row r="19" spans="1:1" ht="21">
      <c r="A19" s="124" t="s">
        <v>160</v>
      </c>
    </row>
    <row r="20" spans="1:1" ht="21">
      <c r="A20" s="124"/>
    </row>
    <row r="21" spans="1:1" ht="21">
      <c r="A21" s="124"/>
    </row>
  </sheetData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22" workbookViewId="0">
      <selection activeCell="D33" sqref="D33"/>
    </sheetView>
  </sheetViews>
  <sheetFormatPr defaultColWidth="9.125" defaultRowHeight="18"/>
  <cols>
    <col min="1" max="1" width="36" style="26" customWidth="1"/>
    <col min="2" max="2" width="20.125" style="26" customWidth="1"/>
    <col min="3" max="3" width="33.125" style="26" customWidth="1"/>
    <col min="4" max="4" width="30.25" style="26" customWidth="1"/>
    <col min="5" max="16384" width="9.125" style="26"/>
  </cols>
  <sheetData>
    <row r="1" spans="1:15" ht="21.75">
      <c r="A1" s="7" t="s">
        <v>25</v>
      </c>
    </row>
    <row r="2" spans="1:15" ht="21">
      <c r="A2" s="57"/>
    </row>
    <row r="3" spans="1:15" ht="21.75" thickBot="1">
      <c r="A3" s="57"/>
    </row>
    <row r="4" spans="1:15" s="1" customFormat="1" ht="21.75" customHeight="1" thickBot="1">
      <c r="A4" s="149" t="s">
        <v>17</v>
      </c>
      <c r="B4" s="150"/>
      <c r="C4" s="149" t="s">
        <v>123</v>
      </c>
      <c r="D4" s="150"/>
    </row>
    <row r="5" spans="1:15" s="1" customFormat="1" ht="21.75" thickBot="1">
      <c r="A5" s="17" t="s">
        <v>0</v>
      </c>
      <c r="B5" s="18" t="s">
        <v>15</v>
      </c>
      <c r="C5" s="18" t="s">
        <v>16</v>
      </c>
      <c r="D5" s="18" t="s">
        <v>42</v>
      </c>
    </row>
    <row r="6" spans="1:15" ht="21.75" customHeight="1">
      <c r="A6" s="22" t="s">
        <v>43</v>
      </c>
      <c r="B6" s="145" t="s">
        <v>28</v>
      </c>
      <c r="C6" s="23" t="s">
        <v>124</v>
      </c>
      <c r="D6" s="145"/>
      <c r="E6" s="28"/>
    </row>
    <row r="7" spans="1:15" ht="18" customHeight="1">
      <c r="A7" s="19" t="s">
        <v>26</v>
      </c>
      <c r="B7" s="146"/>
      <c r="C7" s="21" t="s">
        <v>26</v>
      </c>
      <c r="D7" s="146"/>
      <c r="E7" s="28"/>
    </row>
    <row r="8" spans="1:15" s="28" customFormat="1" ht="15.75" customHeight="1">
      <c r="A8" s="19" t="s">
        <v>27</v>
      </c>
      <c r="B8" s="146"/>
      <c r="C8" s="21" t="s">
        <v>27</v>
      </c>
      <c r="D8" s="146"/>
    </row>
    <row r="9" spans="1:15" ht="19.5" customHeight="1">
      <c r="A9" s="22" t="s">
        <v>29</v>
      </c>
      <c r="B9" s="146"/>
      <c r="C9" s="23" t="s">
        <v>125</v>
      </c>
      <c r="D9" s="14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7.25" customHeight="1">
      <c r="A10" s="19" t="s">
        <v>30</v>
      </c>
      <c r="B10" s="146"/>
      <c r="C10" s="21" t="s">
        <v>30</v>
      </c>
      <c r="D10" s="146"/>
      <c r="E10" s="28"/>
      <c r="F10" s="28"/>
      <c r="G10" s="28"/>
      <c r="H10" s="28"/>
      <c r="I10" s="28"/>
      <c r="J10" s="28"/>
      <c r="K10" s="28"/>
      <c r="L10" s="28"/>
      <c r="M10" s="28"/>
    </row>
    <row r="11" spans="1:15" ht="18" customHeight="1" thickBot="1">
      <c r="A11" s="19" t="s">
        <v>31</v>
      </c>
      <c r="B11" s="147"/>
      <c r="C11" s="21" t="s">
        <v>31</v>
      </c>
      <c r="D11" s="146"/>
      <c r="E11" s="28"/>
      <c r="F11" s="28"/>
      <c r="G11" s="28"/>
      <c r="H11" s="28"/>
      <c r="I11" s="28"/>
      <c r="J11" s="28"/>
      <c r="K11" s="28"/>
      <c r="L11" s="28"/>
      <c r="M11" s="28"/>
    </row>
    <row r="12" spans="1:15" ht="20.25" customHeight="1">
      <c r="A12" s="27" t="s">
        <v>32</v>
      </c>
      <c r="B12" s="145"/>
      <c r="C12" s="27" t="s">
        <v>33</v>
      </c>
      <c r="D12" s="145"/>
      <c r="E12" s="28"/>
    </row>
    <row r="13" spans="1:15" ht="21" customHeight="1">
      <c r="A13" s="24" t="s">
        <v>71</v>
      </c>
      <c r="B13" s="146"/>
      <c r="C13" s="24" t="s">
        <v>126</v>
      </c>
      <c r="D13" s="146"/>
      <c r="E13" s="28"/>
    </row>
    <row r="14" spans="1:15" ht="20.25" customHeight="1">
      <c r="A14" s="24" t="s">
        <v>44</v>
      </c>
      <c r="B14" s="146"/>
      <c r="C14" s="24" t="s">
        <v>44</v>
      </c>
      <c r="D14" s="146"/>
      <c r="E14" s="28"/>
    </row>
    <row r="15" spans="1:15" ht="20.25" customHeight="1" thickBot="1">
      <c r="A15" s="20" t="s">
        <v>45</v>
      </c>
      <c r="B15" s="147"/>
      <c r="C15" s="20" t="s">
        <v>45</v>
      </c>
      <c r="D15" s="147"/>
      <c r="E15" s="28"/>
    </row>
    <row r="16" spans="1:15" ht="69.75" customHeight="1">
      <c r="A16" s="135"/>
      <c r="B16" s="148"/>
      <c r="C16" s="148"/>
      <c r="D16" s="148"/>
      <c r="E16" s="28"/>
    </row>
    <row r="17" spans="1:4" ht="69.75" customHeight="1">
      <c r="A17" s="148"/>
      <c r="B17" s="148"/>
      <c r="C17" s="148"/>
      <c r="D17" s="148"/>
    </row>
    <row r="18" spans="1:4" ht="69.75" customHeight="1" thickBot="1">
      <c r="A18" s="56"/>
      <c r="B18" s="56"/>
      <c r="C18" s="56"/>
      <c r="D18" s="56"/>
    </row>
    <row r="19" spans="1:4" ht="42" customHeight="1" thickBot="1">
      <c r="A19" s="137" t="s">
        <v>34</v>
      </c>
      <c r="B19" s="138"/>
      <c r="C19" s="139" t="s">
        <v>127</v>
      </c>
      <c r="D19" s="140"/>
    </row>
    <row r="20" spans="1:4" ht="27" customHeight="1">
      <c r="A20" s="141" t="s">
        <v>18</v>
      </c>
      <c r="B20" s="142"/>
      <c r="C20" s="141" t="s">
        <v>36</v>
      </c>
      <c r="D20" s="142"/>
    </row>
    <row r="21" spans="1:4" ht="27" customHeight="1">
      <c r="A21" s="135"/>
      <c r="B21" s="136"/>
      <c r="C21" s="143" t="s">
        <v>37</v>
      </c>
      <c r="D21" s="144"/>
    </row>
    <row r="22" spans="1:4" ht="27" customHeight="1">
      <c r="A22" s="143" t="s">
        <v>19</v>
      </c>
      <c r="B22" s="144"/>
      <c r="C22" s="127" t="s">
        <v>21</v>
      </c>
      <c r="D22" s="128"/>
    </row>
    <row r="23" spans="1:4" ht="27" customHeight="1">
      <c r="A23" s="127" t="s">
        <v>35</v>
      </c>
      <c r="B23" s="128"/>
      <c r="C23" s="127" t="s">
        <v>38</v>
      </c>
      <c r="D23" s="128"/>
    </row>
    <row r="24" spans="1:4" ht="27" customHeight="1">
      <c r="A24" s="135"/>
      <c r="B24" s="136"/>
      <c r="C24" s="135"/>
      <c r="D24" s="136"/>
    </row>
    <row r="25" spans="1:4" ht="30.75" customHeight="1">
      <c r="A25" s="131" t="s">
        <v>128</v>
      </c>
      <c r="B25" s="132"/>
      <c r="C25" s="131" t="s">
        <v>22</v>
      </c>
      <c r="D25" s="132"/>
    </row>
    <row r="26" spans="1:4" ht="27" customHeight="1">
      <c r="A26" s="127" t="s">
        <v>20</v>
      </c>
      <c r="B26" s="128"/>
      <c r="C26" s="131" t="s">
        <v>39</v>
      </c>
      <c r="D26" s="132"/>
    </row>
    <row r="27" spans="1:4" ht="27" customHeight="1" thickBot="1">
      <c r="A27" s="129"/>
      <c r="B27" s="130"/>
      <c r="C27" s="133"/>
      <c r="D27" s="134"/>
    </row>
    <row r="28" spans="1:4" ht="27" customHeight="1">
      <c r="A28" s="25" t="s">
        <v>40</v>
      </c>
    </row>
    <row r="29" spans="1:4" ht="27" customHeight="1">
      <c r="A29" s="125" t="s">
        <v>41</v>
      </c>
      <c r="B29" s="125"/>
      <c r="C29" s="125"/>
      <c r="D29" s="125"/>
    </row>
    <row r="30" spans="1:4" ht="27" customHeight="1">
      <c r="A30" s="126" t="s">
        <v>129</v>
      </c>
      <c r="B30" s="126"/>
      <c r="C30" s="126"/>
      <c r="D30" s="126"/>
    </row>
    <row r="31" spans="1:4" ht="27" customHeight="1">
      <c r="A31" s="6"/>
    </row>
    <row r="32" spans="1:4" ht="21.75">
      <c r="A32" s="2"/>
    </row>
    <row r="33" spans="1:1" ht="21.75">
      <c r="A33" s="2"/>
    </row>
    <row r="34" spans="1:1" ht="21.75">
      <c r="A34" s="2"/>
    </row>
    <row r="35" spans="1:1" ht="21.75">
      <c r="A35" s="2"/>
    </row>
    <row r="36" spans="1:1" ht="21.75">
      <c r="A36" s="2"/>
    </row>
    <row r="37" spans="1:1" ht="21.75">
      <c r="A37" s="2"/>
    </row>
    <row r="38" spans="1:1" ht="21.75">
      <c r="A38" s="2"/>
    </row>
    <row r="39" spans="1:1" ht="21.75">
      <c r="A39" s="2"/>
    </row>
    <row r="40" spans="1:1" ht="21.75">
      <c r="A40" s="2"/>
    </row>
    <row r="41" spans="1:1" ht="21.75">
      <c r="A41" s="2"/>
    </row>
    <row r="42" spans="1:1" ht="21.75">
      <c r="A42" s="2"/>
    </row>
    <row r="61" spans="1:4">
      <c r="A61" s="28"/>
      <c r="B61" s="28"/>
      <c r="C61" s="28"/>
      <c r="D61" s="28"/>
    </row>
  </sheetData>
  <mergeCells count="30">
    <mergeCell ref="B12:B15"/>
    <mergeCell ref="D12:D15"/>
    <mergeCell ref="A16:D16"/>
    <mergeCell ref="A17:D17"/>
    <mergeCell ref="A4:B4"/>
    <mergeCell ref="C4:D4"/>
    <mergeCell ref="B6:B8"/>
    <mergeCell ref="D6:D8"/>
    <mergeCell ref="B9:B11"/>
    <mergeCell ref="D9:D11"/>
    <mergeCell ref="A23:B23"/>
    <mergeCell ref="A24:B24"/>
    <mergeCell ref="A25:B25"/>
    <mergeCell ref="A19:B19"/>
    <mergeCell ref="C19:D19"/>
    <mergeCell ref="C20:D20"/>
    <mergeCell ref="C21:D21"/>
    <mergeCell ref="C22:D22"/>
    <mergeCell ref="C23:D23"/>
    <mergeCell ref="C24:D24"/>
    <mergeCell ref="C25:D25"/>
    <mergeCell ref="A20:B20"/>
    <mergeCell ref="A21:B21"/>
    <mergeCell ref="A22:B22"/>
    <mergeCell ref="A29:D29"/>
    <mergeCell ref="A30:D30"/>
    <mergeCell ref="A26:B26"/>
    <mergeCell ref="A27:B27"/>
    <mergeCell ref="C26:D26"/>
    <mergeCell ref="C27:D2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3" workbookViewId="0">
      <selection activeCell="B16" sqref="A16:XFD22"/>
    </sheetView>
  </sheetViews>
  <sheetFormatPr defaultRowHeight="14.25"/>
  <cols>
    <col min="1" max="1" width="9.125" hidden="1" customWidth="1"/>
  </cols>
  <sheetData>
    <row r="1" spans="1:18" ht="21" customHeight="1">
      <c r="A1" s="151"/>
      <c r="B1" s="3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151"/>
      <c r="B2" s="16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151"/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51"/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151"/>
      <c r="B5" s="4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customHeight="1">
      <c r="A6" s="151"/>
      <c r="B6" s="4" t="s">
        <v>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151"/>
      <c r="B7" s="4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151"/>
      <c r="B8" s="4" t="s">
        <v>11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151"/>
      <c r="B9" s="4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151"/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>
      <c r="A11" s="151"/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1" customHeight="1">
      <c r="A12" s="151"/>
      <c r="B12" s="4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15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15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15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mergeCells count="1">
    <mergeCell ref="A1:A15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L2" sqref="L2"/>
    </sheetView>
  </sheetViews>
  <sheetFormatPr defaultColWidth="8.875" defaultRowHeight="18"/>
  <cols>
    <col min="1" max="1" width="39.625" style="62" customWidth="1"/>
    <col min="2" max="2" width="11.375" style="103" customWidth="1"/>
    <col min="3" max="4" width="11" style="103" customWidth="1"/>
    <col min="5" max="5" width="10.75" style="103" customWidth="1"/>
    <col min="6" max="6" width="9.75" style="103" customWidth="1"/>
    <col min="7" max="7" width="9.75" style="104" customWidth="1"/>
    <col min="8" max="8" width="10.375" style="104" customWidth="1"/>
    <col min="9" max="9" width="9.375" style="104" customWidth="1"/>
    <col min="10" max="10" width="9.125" style="104" customWidth="1"/>
    <col min="11" max="11" width="8.75" style="104" customWidth="1"/>
    <col min="12" max="12" width="11.625" style="105" customWidth="1"/>
    <col min="13" max="13" width="11.625" style="103" customWidth="1"/>
    <col min="14" max="14" width="10.25" style="62" customWidth="1"/>
    <col min="15" max="16384" width="8.875" style="62"/>
  </cols>
  <sheetData>
    <row r="1" spans="1:13" ht="34.5" customHeight="1">
      <c r="A1" s="152" t="s">
        <v>156</v>
      </c>
      <c r="B1" s="153"/>
      <c r="C1" s="153"/>
      <c r="D1" s="153"/>
      <c r="E1" s="153"/>
      <c r="F1" s="153"/>
      <c r="G1" s="153"/>
      <c r="H1" s="153"/>
      <c r="I1" s="153"/>
    </row>
    <row r="2" spans="1:13" s="67" customFormat="1" ht="21.6" customHeight="1">
      <c r="A2" s="68" t="s">
        <v>155</v>
      </c>
      <c r="B2" s="70"/>
      <c r="C2" s="70"/>
      <c r="D2" s="70"/>
      <c r="E2" s="70"/>
      <c r="F2" s="70"/>
      <c r="G2" s="71"/>
      <c r="H2" s="71"/>
      <c r="I2" s="71"/>
      <c r="J2" s="71"/>
      <c r="K2" s="71"/>
      <c r="L2" s="72"/>
      <c r="M2" s="70"/>
    </row>
    <row r="3" spans="1:13" s="67" customFormat="1" ht="21.6" customHeight="1">
      <c r="A3" s="66" t="s">
        <v>102</v>
      </c>
      <c r="B3" s="66" t="s">
        <v>103</v>
      </c>
      <c r="C3" s="66"/>
      <c r="D3" s="69"/>
      <c r="E3" s="66"/>
      <c r="F3" s="73" t="s">
        <v>104</v>
      </c>
      <c r="H3" s="71"/>
      <c r="I3" s="71"/>
      <c r="J3" s="71"/>
      <c r="K3" s="71"/>
      <c r="L3" s="72"/>
      <c r="M3" s="70"/>
    </row>
    <row r="4" spans="1:13" s="67" customFormat="1" ht="21.6" customHeight="1">
      <c r="B4" s="70"/>
      <c r="C4" s="70"/>
      <c r="D4" s="70"/>
      <c r="E4" s="70"/>
      <c r="F4" s="70"/>
      <c r="G4" s="71"/>
      <c r="H4" s="71"/>
      <c r="I4" s="71"/>
      <c r="J4" s="71"/>
      <c r="K4" s="71"/>
      <c r="L4" s="72"/>
      <c r="M4" s="70"/>
    </row>
    <row r="5" spans="1:13" s="67" customFormat="1" ht="21.6" customHeight="1">
      <c r="A5" s="176" t="s">
        <v>105</v>
      </c>
      <c r="B5" s="181" t="s">
        <v>152</v>
      </c>
      <c r="C5" s="157" t="s">
        <v>5</v>
      </c>
      <c r="D5" s="158"/>
      <c r="E5" s="158"/>
      <c r="F5" s="159"/>
      <c r="G5" s="160" t="s">
        <v>131</v>
      </c>
      <c r="H5" s="161"/>
      <c r="I5" s="162"/>
    </row>
    <row r="6" spans="1:13" s="67" customFormat="1" ht="21">
      <c r="A6" s="177"/>
      <c r="B6" s="182"/>
      <c r="C6" s="183" t="s">
        <v>153</v>
      </c>
      <c r="D6" s="184"/>
      <c r="E6" s="187" t="s">
        <v>85</v>
      </c>
      <c r="F6" s="188"/>
      <c r="G6" s="163"/>
      <c r="H6" s="164"/>
      <c r="I6" s="165"/>
    </row>
    <row r="7" spans="1:13" s="67" customFormat="1" ht="21" customHeight="1">
      <c r="A7" s="178"/>
      <c r="B7" s="123" t="s">
        <v>154</v>
      </c>
      <c r="C7" s="185"/>
      <c r="D7" s="186"/>
      <c r="E7" s="185"/>
      <c r="F7" s="186"/>
      <c r="G7" s="166"/>
      <c r="H7" s="167"/>
      <c r="I7" s="168"/>
    </row>
    <row r="8" spans="1:13" s="67" customFormat="1" ht="22.15" customHeight="1">
      <c r="A8" s="75" t="s">
        <v>87</v>
      </c>
      <c r="B8" s="109"/>
      <c r="C8" s="174"/>
      <c r="D8" s="175"/>
      <c r="E8" s="174"/>
      <c r="F8" s="175"/>
      <c r="G8" s="169"/>
      <c r="H8" s="170"/>
      <c r="I8" s="171"/>
    </row>
    <row r="9" spans="1:13" s="67" customFormat="1" ht="22.15" customHeight="1">
      <c r="A9" s="64" t="s">
        <v>88</v>
      </c>
      <c r="B9" s="95"/>
      <c r="C9" s="172"/>
      <c r="D9" s="173"/>
      <c r="E9" s="172"/>
      <c r="F9" s="173"/>
      <c r="G9" s="154"/>
      <c r="H9" s="155"/>
      <c r="I9" s="156"/>
    </row>
    <row r="10" spans="1:13" s="67" customFormat="1" ht="22.15" customHeight="1">
      <c r="A10" s="64" t="s">
        <v>89</v>
      </c>
      <c r="B10" s="95"/>
      <c r="C10" s="172"/>
      <c r="D10" s="173"/>
      <c r="E10" s="172"/>
      <c r="F10" s="173"/>
      <c r="G10" s="154"/>
      <c r="H10" s="155"/>
      <c r="I10" s="156"/>
    </row>
    <row r="11" spans="1:13" s="67" customFormat="1" ht="22.15" customHeight="1">
      <c r="A11" s="64" t="s">
        <v>90</v>
      </c>
      <c r="B11" s="95"/>
      <c r="C11" s="172"/>
      <c r="D11" s="173"/>
      <c r="E11" s="172"/>
      <c r="F11" s="173"/>
      <c r="G11" s="154"/>
      <c r="H11" s="155"/>
      <c r="I11" s="156"/>
    </row>
    <row r="12" spans="1:13" s="67" customFormat="1" ht="22.15" customHeight="1">
      <c r="A12" s="64" t="s">
        <v>91</v>
      </c>
      <c r="B12" s="95"/>
      <c r="C12" s="172"/>
      <c r="D12" s="173"/>
      <c r="E12" s="172"/>
      <c r="F12" s="173"/>
      <c r="G12" s="154"/>
      <c r="H12" s="155"/>
      <c r="I12" s="156"/>
    </row>
    <row r="13" spans="1:13" s="67" customFormat="1" ht="22.15" customHeight="1">
      <c r="A13" s="64" t="s">
        <v>92</v>
      </c>
      <c r="B13" s="95"/>
      <c r="C13" s="172"/>
      <c r="D13" s="173"/>
      <c r="E13" s="172"/>
      <c r="F13" s="173"/>
      <c r="G13" s="154"/>
      <c r="H13" s="155"/>
      <c r="I13" s="156"/>
    </row>
    <row r="14" spans="1:13" s="67" customFormat="1" ht="22.15" customHeight="1">
      <c r="A14" s="75" t="s">
        <v>93</v>
      </c>
      <c r="B14" s="95"/>
      <c r="C14" s="172"/>
      <c r="D14" s="173"/>
      <c r="E14" s="172"/>
      <c r="F14" s="173"/>
      <c r="G14" s="154"/>
      <c r="H14" s="155"/>
      <c r="I14" s="156"/>
    </row>
    <row r="15" spans="1:13" s="67" customFormat="1" ht="22.15" customHeight="1">
      <c r="A15" s="64" t="s">
        <v>94</v>
      </c>
      <c r="B15" s="95"/>
      <c r="C15" s="172"/>
      <c r="D15" s="173"/>
      <c r="E15" s="172"/>
      <c r="F15" s="173"/>
      <c r="G15" s="154"/>
      <c r="H15" s="155"/>
      <c r="I15" s="156"/>
    </row>
    <row r="16" spans="1:13" s="67" customFormat="1" ht="22.15" customHeight="1">
      <c r="A16" s="64" t="s">
        <v>95</v>
      </c>
      <c r="B16" s="95"/>
      <c r="C16" s="172"/>
      <c r="D16" s="173"/>
      <c r="E16" s="172"/>
      <c r="F16" s="173"/>
      <c r="G16" s="154"/>
      <c r="H16" s="155"/>
      <c r="I16" s="156"/>
    </row>
    <row r="17" spans="1:13" s="67" customFormat="1" ht="22.15" customHeight="1">
      <c r="A17" s="64" t="s">
        <v>96</v>
      </c>
      <c r="B17" s="95"/>
      <c r="C17" s="172"/>
      <c r="D17" s="173"/>
      <c r="E17" s="172"/>
      <c r="F17" s="173"/>
      <c r="G17" s="154"/>
      <c r="H17" s="155"/>
      <c r="I17" s="156"/>
    </row>
    <row r="18" spans="1:13" s="67" customFormat="1" ht="22.15" customHeight="1">
      <c r="A18" s="75" t="s">
        <v>97</v>
      </c>
      <c r="B18" s="95"/>
      <c r="C18" s="172"/>
      <c r="D18" s="173"/>
      <c r="E18" s="172"/>
      <c r="F18" s="173"/>
      <c r="G18" s="154"/>
      <c r="H18" s="155"/>
      <c r="I18" s="156"/>
    </row>
    <row r="19" spans="1:13" s="67" customFormat="1" ht="22.15" customHeight="1">
      <c r="A19" s="64" t="s">
        <v>98</v>
      </c>
      <c r="B19" s="95"/>
      <c r="C19" s="172"/>
      <c r="D19" s="173"/>
      <c r="E19" s="172"/>
      <c r="F19" s="173"/>
      <c r="G19" s="154"/>
      <c r="H19" s="155"/>
      <c r="I19" s="156"/>
    </row>
    <row r="20" spans="1:13" s="67" customFormat="1" ht="21.6" customHeight="1">
      <c r="B20" s="70"/>
      <c r="C20" s="70"/>
      <c r="D20" s="70"/>
      <c r="E20" s="70"/>
      <c r="F20" s="70"/>
      <c r="G20" s="71"/>
      <c r="H20" s="71"/>
      <c r="I20" s="71"/>
      <c r="J20" s="71"/>
      <c r="K20" s="71"/>
      <c r="L20" s="72"/>
      <c r="M20" s="70"/>
    </row>
    <row r="21" spans="1:13" s="67" customFormat="1" ht="21.6" customHeight="1">
      <c r="A21" s="69" t="s">
        <v>116</v>
      </c>
      <c r="B21" s="195" t="s">
        <v>117</v>
      </c>
      <c r="C21" s="195"/>
      <c r="D21" s="195"/>
      <c r="E21" s="98" t="s">
        <v>118</v>
      </c>
      <c r="F21" s="99">
        <f>ROUND((SUM(H9:H19)*20/900),2)</f>
        <v>0</v>
      </c>
      <c r="G21" s="110" t="s">
        <v>1</v>
      </c>
      <c r="H21" s="71"/>
      <c r="I21" s="71"/>
      <c r="J21" s="71"/>
      <c r="K21" s="71"/>
      <c r="L21" s="72"/>
      <c r="M21" s="70"/>
    </row>
    <row r="22" spans="1:13" s="67" customFormat="1" ht="21.6" customHeight="1">
      <c r="B22" s="179" t="s">
        <v>119</v>
      </c>
      <c r="C22" s="179"/>
      <c r="D22" s="179"/>
      <c r="E22" s="70"/>
      <c r="F22" s="70"/>
      <c r="G22" s="71"/>
      <c r="H22" s="71"/>
      <c r="I22" s="71"/>
      <c r="J22" s="71"/>
      <c r="K22" s="71"/>
      <c r="L22" s="72"/>
      <c r="M22" s="70"/>
    </row>
    <row r="24" spans="1:13" s="67" customFormat="1" ht="21">
      <c r="A24" s="109" t="s">
        <v>130</v>
      </c>
      <c r="B24" s="180" t="s">
        <v>131</v>
      </c>
      <c r="C24" s="180"/>
      <c r="D24" s="180" t="s">
        <v>132</v>
      </c>
      <c r="E24" s="180"/>
      <c r="F24" s="180"/>
      <c r="G24" s="180" t="s">
        <v>133</v>
      </c>
      <c r="H24" s="180"/>
      <c r="I24" s="180"/>
      <c r="J24" s="71"/>
      <c r="K24" s="71"/>
      <c r="L24" s="72"/>
      <c r="M24" s="70"/>
    </row>
    <row r="25" spans="1:13" s="67" customFormat="1" ht="21">
      <c r="A25" s="100"/>
      <c r="B25" s="180"/>
      <c r="C25" s="180"/>
      <c r="D25" s="180"/>
      <c r="E25" s="180"/>
      <c r="F25" s="180"/>
      <c r="G25" s="199"/>
      <c r="H25" s="199"/>
      <c r="I25" s="199"/>
      <c r="J25" s="71"/>
      <c r="K25" s="71"/>
      <c r="L25" s="72"/>
      <c r="M25" s="70"/>
    </row>
    <row r="26" spans="1:13" s="67" customFormat="1" ht="21">
      <c r="A26" s="101"/>
      <c r="B26" s="180"/>
      <c r="C26" s="180"/>
      <c r="D26" s="180"/>
      <c r="E26" s="180"/>
      <c r="F26" s="180"/>
      <c r="G26" s="199"/>
      <c r="H26" s="199"/>
      <c r="I26" s="199"/>
      <c r="J26" s="71"/>
      <c r="K26" s="71"/>
      <c r="L26" s="72"/>
      <c r="M26" s="70"/>
    </row>
    <row r="27" spans="1:13" s="67" customFormat="1" ht="21">
      <c r="A27" s="101"/>
      <c r="B27" s="180"/>
      <c r="C27" s="180"/>
      <c r="D27" s="180"/>
      <c r="E27" s="180"/>
      <c r="F27" s="180"/>
      <c r="G27" s="199"/>
      <c r="H27" s="199"/>
      <c r="I27" s="199"/>
      <c r="J27" s="71"/>
      <c r="K27" s="71"/>
      <c r="L27" s="72"/>
      <c r="M27" s="70"/>
    </row>
    <row r="28" spans="1:13" s="67" customFormat="1" ht="21">
      <c r="A28" s="101"/>
      <c r="B28" s="180"/>
      <c r="C28" s="180"/>
      <c r="D28" s="180"/>
      <c r="E28" s="180"/>
      <c r="F28" s="180"/>
      <c r="G28" s="199"/>
      <c r="H28" s="199"/>
      <c r="I28" s="199"/>
      <c r="J28" s="71"/>
      <c r="K28" s="71"/>
      <c r="L28" s="72"/>
      <c r="M28" s="70"/>
    </row>
    <row r="29" spans="1:13" s="67" customFormat="1" ht="21">
      <c r="A29" s="102"/>
      <c r="B29" s="180"/>
      <c r="C29" s="180"/>
      <c r="D29" s="180"/>
      <c r="E29" s="180"/>
      <c r="F29" s="180"/>
      <c r="G29" s="199"/>
      <c r="H29" s="199"/>
      <c r="I29" s="199"/>
      <c r="J29" s="71"/>
      <c r="K29" s="71"/>
      <c r="L29" s="72"/>
      <c r="M29" s="70"/>
    </row>
    <row r="30" spans="1:13" s="28" customFormat="1" ht="21">
      <c r="A30" s="200" t="s">
        <v>134</v>
      </c>
      <c r="B30" s="200"/>
      <c r="C30" s="200"/>
      <c r="D30" s="200"/>
      <c r="E30" s="200"/>
      <c r="F30" s="200"/>
      <c r="G30" s="200"/>
      <c r="H30" s="200"/>
      <c r="I30" s="200"/>
    </row>
    <row r="43" spans="1:9" s="106" customFormat="1" ht="21">
      <c r="A43" s="201" t="s">
        <v>135</v>
      </c>
      <c r="B43" s="202"/>
      <c r="C43" s="202"/>
      <c r="D43" s="202"/>
      <c r="E43" s="202"/>
      <c r="F43" s="202"/>
      <c r="G43" s="202"/>
      <c r="H43" s="202"/>
      <c r="I43" s="203"/>
    </row>
    <row r="44" spans="1:9" s="26" customFormat="1" ht="36" customHeight="1">
      <c r="A44" s="196" t="s">
        <v>136</v>
      </c>
      <c r="B44" s="197"/>
      <c r="C44" s="197"/>
      <c r="D44" s="197"/>
      <c r="E44" s="197"/>
      <c r="F44" s="197"/>
      <c r="G44" s="197"/>
      <c r="H44" s="197"/>
      <c r="I44" s="198"/>
    </row>
    <row r="45" spans="1:9" s="26" customFormat="1" ht="27.75" customHeight="1">
      <c r="A45" s="196" t="s">
        <v>137</v>
      </c>
      <c r="B45" s="197"/>
      <c r="C45" s="197"/>
      <c r="D45" s="197"/>
      <c r="E45" s="197"/>
      <c r="F45" s="197"/>
      <c r="G45" s="197"/>
      <c r="H45" s="197"/>
      <c r="I45" s="198"/>
    </row>
    <row r="46" spans="1:9" s="26" customFormat="1" ht="26.25" customHeight="1">
      <c r="A46" s="196" t="s">
        <v>138</v>
      </c>
      <c r="B46" s="197"/>
      <c r="C46" s="197"/>
      <c r="D46" s="197"/>
      <c r="E46" s="197"/>
      <c r="F46" s="197"/>
      <c r="G46" s="197"/>
      <c r="H46" s="197"/>
      <c r="I46" s="198"/>
    </row>
    <row r="47" spans="1:9">
      <c r="A47" s="189"/>
      <c r="B47" s="190"/>
      <c r="C47" s="190"/>
      <c r="D47" s="190"/>
      <c r="E47" s="190"/>
      <c r="F47" s="190"/>
      <c r="G47" s="190"/>
      <c r="H47" s="190"/>
      <c r="I47" s="191"/>
    </row>
    <row r="48" spans="1:9">
      <c r="A48" s="192"/>
      <c r="B48" s="193"/>
      <c r="C48" s="193"/>
      <c r="D48" s="193"/>
      <c r="E48" s="193"/>
      <c r="F48" s="193"/>
      <c r="G48" s="193"/>
      <c r="H48" s="193"/>
      <c r="I48" s="194"/>
    </row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</sheetData>
  <mergeCells count="61">
    <mergeCell ref="A47:I48"/>
    <mergeCell ref="B21:D21"/>
    <mergeCell ref="A45:I45"/>
    <mergeCell ref="A46:I46"/>
    <mergeCell ref="A44:I44"/>
    <mergeCell ref="B25:C29"/>
    <mergeCell ref="D25:F29"/>
    <mergeCell ref="G25:I29"/>
    <mergeCell ref="A30:I30"/>
    <mergeCell ref="A43:I43"/>
    <mergeCell ref="A5:A7"/>
    <mergeCell ref="B22:D22"/>
    <mergeCell ref="B24:C24"/>
    <mergeCell ref="D24:F24"/>
    <mergeCell ref="G24:I24"/>
    <mergeCell ref="B5:B6"/>
    <mergeCell ref="C6:D6"/>
    <mergeCell ref="C7:D7"/>
    <mergeCell ref="C8:D8"/>
    <mergeCell ref="C9:D9"/>
    <mergeCell ref="C10:D10"/>
    <mergeCell ref="C11:D11"/>
    <mergeCell ref="C12:D12"/>
    <mergeCell ref="C19:D19"/>
    <mergeCell ref="E6:F6"/>
    <mergeCell ref="E7:F7"/>
    <mergeCell ref="E8:F8"/>
    <mergeCell ref="E9:F9"/>
    <mergeCell ref="E10:F10"/>
    <mergeCell ref="E11:F11"/>
    <mergeCell ref="E12:F12"/>
    <mergeCell ref="E18:F18"/>
    <mergeCell ref="E19:F19"/>
    <mergeCell ref="C13:D13"/>
    <mergeCell ref="G19:I19"/>
    <mergeCell ref="G10:I10"/>
    <mergeCell ref="G11:I11"/>
    <mergeCell ref="G12:I12"/>
    <mergeCell ref="G13:I13"/>
    <mergeCell ref="G14:I14"/>
    <mergeCell ref="E13:F13"/>
    <mergeCell ref="E14:F14"/>
    <mergeCell ref="E15:F15"/>
    <mergeCell ref="E16:F16"/>
    <mergeCell ref="E17:F17"/>
    <mergeCell ref="A1:I1"/>
    <mergeCell ref="G15:I15"/>
    <mergeCell ref="G16:I16"/>
    <mergeCell ref="G17:I17"/>
    <mergeCell ref="G18:I18"/>
    <mergeCell ref="C5:F5"/>
    <mergeCell ref="G5:I5"/>
    <mergeCell ref="G6:I6"/>
    <mergeCell ref="G7:I7"/>
    <mergeCell ref="G8:I8"/>
    <mergeCell ref="G9:I9"/>
    <mergeCell ref="C18:D18"/>
    <mergeCell ref="C14:D14"/>
    <mergeCell ref="C15:D15"/>
    <mergeCell ref="C16:D16"/>
    <mergeCell ref="C17:D1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43" workbookViewId="0">
      <selection activeCell="A23" sqref="A23"/>
    </sheetView>
  </sheetViews>
  <sheetFormatPr defaultColWidth="8.875" defaultRowHeight="18"/>
  <cols>
    <col min="1" max="1" width="39.625" style="62" customWidth="1"/>
    <col min="2" max="2" width="10.125" style="103" customWidth="1"/>
    <col min="3" max="4" width="11" style="103" customWidth="1"/>
    <col min="5" max="5" width="10.75" style="103" customWidth="1"/>
    <col min="6" max="6" width="9.75" style="103" customWidth="1"/>
    <col min="7" max="7" width="9.75" style="104" customWidth="1"/>
    <col min="8" max="8" width="10.375" style="104" customWidth="1"/>
    <col min="9" max="9" width="9.375" style="104" customWidth="1"/>
    <col min="10" max="10" width="9.125" style="104" customWidth="1"/>
    <col min="11" max="11" width="8.75" style="104" customWidth="1"/>
    <col min="12" max="12" width="11.625" style="105" customWidth="1"/>
    <col min="13" max="13" width="11.625" style="103" customWidth="1"/>
    <col min="14" max="14" width="10.25" style="62" customWidth="1"/>
    <col min="15" max="16384" width="8.875" style="62"/>
  </cols>
  <sheetData>
    <row r="1" spans="1:14" s="67" customFormat="1" ht="21.6" customHeight="1">
      <c r="A1" s="68" t="s">
        <v>158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2"/>
      <c r="M1" s="70"/>
    </row>
    <row r="2" spans="1:14" s="67" customFormat="1" ht="21.6" customHeight="1">
      <c r="A2" s="66" t="s">
        <v>102</v>
      </c>
      <c r="B2" s="66" t="s">
        <v>103</v>
      </c>
      <c r="C2" s="66"/>
      <c r="D2" s="69"/>
      <c r="E2" s="66"/>
      <c r="F2" s="73" t="s">
        <v>104</v>
      </c>
      <c r="H2" s="71"/>
      <c r="I2" s="71"/>
      <c r="J2" s="71"/>
      <c r="K2" s="71"/>
      <c r="L2" s="72"/>
      <c r="M2" s="70"/>
    </row>
    <row r="3" spans="1:14" ht="21.6" customHeight="1">
      <c r="A3" s="204" t="s">
        <v>150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21.6" customHeight="1"/>
    <row r="5" spans="1:14" s="115" customFormat="1" ht="32.450000000000003" customHeight="1">
      <c r="A5" s="176" t="s">
        <v>75</v>
      </c>
      <c r="B5" s="205" t="s">
        <v>76</v>
      </c>
      <c r="C5" s="205"/>
      <c r="D5" s="205"/>
      <c r="E5" s="205"/>
      <c r="F5" s="205"/>
      <c r="G5" s="206" t="s">
        <v>77</v>
      </c>
      <c r="H5" s="207"/>
      <c r="I5" s="207"/>
      <c r="J5" s="207"/>
      <c r="K5" s="208"/>
      <c r="L5" s="157" t="s">
        <v>5</v>
      </c>
      <c r="M5" s="159"/>
      <c r="N5" s="111" t="s">
        <v>78</v>
      </c>
    </row>
    <row r="6" spans="1:14" s="115" customFormat="1" ht="21" customHeight="1">
      <c r="A6" s="177"/>
      <c r="B6" s="76" t="s">
        <v>79</v>
      </c>
      <c r="C6" s="76" t="s">
        <v>80</v>
      </c>
      <c r="D6" s="76" t="s">
        <v>81</v>
      </c>
      <c r="E6" s="76" t="s">
        <v>82</v>
      </c>
      <c r="F6" s="76" t="s">
        <v>83</v>
      </c>
      <c r="G6" s="113" t="s">
        <v>79</v>
      </c>
      <c r="H6" s="113" t="s">
        <v>80</v>
      </c>
      <c r="I6" s="113" t="s">
        <v>81</v>
      </c>
      <c r="J6" s="113" t="s">
        <v>82</v>
      </c>
      <c r="K6" s="113" t="s">
        <v>83</v>
      </c>
      <c r="L6" s="209" t="s">
        <v>84</v>
      </c>
      <c r="M6" s="181" t="s">
        <v>85</v>
      </c>
      <c r="N6" s="112" t="s">
        <v>86</v>
      </c>
    </row>
    <row r="7" spans="1:14" s="115" customFormat="1" ht="16.149999999999999" customHeight="1">
      <c r="A7" s="112"/>
      <c r="B7" s="116"/>
      <c r="C7" s="116"/>
      <c r="D7" s="116"/>
      <c r="E7" s="116"/>
      <c r="F7" s="116"/>
      <c r="G7" s="77">
        <v>40</v>
      </c>
      <c r="H7" s="77">
        <v>15</v>
      </c>
      <c r="I7" s="77">
        <v>15</v>
      </c>
      <c r="J7" s="77">
        <v>15</v>
      </c>
      <c r="K7" s="77">
        <v>15</v>
      </c>
      <c r="L7" s="209"/>
      <c r="M7" s="210"/>
      <c r="N7" s="112"/>
    </row>
    <row r="8" spans="1:14" ht="28.15" customHeight="1">
      <c r="A8" s="63" t="s">
        <v>87</v>
      </c>
      <c r="B8" s="117"/>
      <c r="C8" s="117"/>
      <c r="D8" s="117"/>
      <c r="E8" s="117"/>
      <c r="F8" s="117"/>
      <c r="G8" s="78"/>
      <c r="H8" s="78"/>
      <c r="I8" s="78"/>
      <c r="J8" s="78"/>
      <c r="K8" s="78"/>
      <c r="L8" s="78"/>
      <c r="M8" s="78"/>
      <c r="N8" s="79"/>
    </row>
    <row r="9" spans="1:14" ht="23.45" customHeight="1">
      <c r="A9" s="64" t="s">
        <v>88</v>
      </c>
      <c r="B9" s="118"/>
      <c r="C9" s="118"/>
      <c r="D9" s="118"/>
      <c r="E9" s="118"/>
      <c r="F9" s="118"/>
      <c r="G9" s="81">
        <f>ROUND((B9*$G$7)/100,2)</f>
        <v>0</v>
      </c>
      <c r="H9" s="81">
        <f>ROUND((C9*$H$7)/100,2)</f>
        <v>0</v>
      </c>
      <c r="I9" s="81">
        <f>ROUND((D9*$I$7)/100,2)</f>
        <v>0</v>
      </c>
      <c r="J9" s="81">
        <f>ROUND((E9*$J$7)/100,2)</f>
        <v>0</v>
      </c>
      <c r="K9" s="81">
        <f>ROUND((F9*$K$7)/100,2)</f>
        <v>0</v>
      </c>
      <c r="L9" s="81">
        <f>SUM(G9:K9)</f>
        <v>0</v>
      </c>
      <c r="M9" s="81">
        <f>IF($L9=0,0,IF(AND($L9&gt;0,$L9&lt;=1),(($L9-0)*25)+0,IF(AND($L9&gt;1,$L9&lt;=2),(($L9-1)*25)+25,IF(AND($L9&gt;2,$L9&lt;=3),(($L9-2)*25)+50,IF(AND($L9&gt;3,$L9&lt;=4),(($L9-3)*15)+75,IF(AND($L9&gt;4,K9&lt;=5),(($L9-4)*10)+90))))))</f>
        <v>0</v>
      </c>
      <c r="N9" s="82">
        <f>L9-3</f>
        <v>-3</v>
      </c>
    </row>
    <row r="10" spans="1:14" ht="23.45" customHeight="1">
      <c r="A10" s="64" t="s">
        <v>89</v>
      </c>
      <c r="B10" s="118"/>
      <c r="C10" s="118"/>
      <c r="D10" s="118"/>
      <c r="E10" s="118"/>
      <c r="F10" s="118"/>
      <c r="G10" s="81">
        <f>ROUND((B10*$G$7)/100,2)</f>
        <v>0</v>
      </c>
      <c r="H10" s="81">
        <f t="shared" ref="H10:H19" si="0">ROUND((C10*$H$7)/100,2)</f>
        <v>0</v>
      </c>
      <c r="I10" s="81">
        <f>ROUND((D10*$I$7)/100,2)</f>
        <v>0</v>
      </c>
      <c r="J10" s="81">
        <f>ROUND((E10*$J$7)/100,2)</f>
        <v>0</v>
      </c>
      <c r="K10" s="81">
        <f>ROUND((F10*$K$7)/100,2)</f>
        <v>0</v>
      </c>
      <c r="L10" s="81">
        <f>SUM(G10:K10)</f>
        <v>0</v>
      </c>
      <c r="M10" s="81">
        <f t="shared" ref="M10:M19" si="1">IF($L10=0,0,IF(AND($L10&gt;0,$L10&lt;=1),(($L10-0)*25)+0,IF(AND($L10&gt;1,$L10&lt;=2),(($L10-1)*25)+25,IF(AND($L10&gt;2,$L10&lt;=3),(($L10-2)*25)+50,IF(AND($L10&gt;3,$L10&lt;=4),(($L10-3)*15)+75,IF(AND($L10&gt;4,K10&lt;=5),(($L10-4)*10)+90))))))</f>
        <v>0</v>
      </c>
      <c r="N10" s="82">
        <f t="shared" ref="N10:N19" si="2">L10-3</f>
        <v>-3</v>
      </c>
    </row>
    <row r="11" spans="1:14" ht="23.25" customHeight="1">
      <c r="A11" s="64" t="s">
        <v>90</v>
      </c>
      <c r="B11" s="118"/>
      <c r="C11" s="118"/>
      <c r="D11" s="118"/>
      <c r="E11" s="118"/>
      <c r="F11" s="118"/>
      <c r="G11" s="81">
        <f>ROUND((B11*$G$7)/100,2)</f>
        <v>0</v>
      </c>
      <c r="H11" s="81">
        <f t="shared" si="0"/>
        <v>0</v>
      </c>
      <c r="I11" s="81">
        <f>ROUND((D11*$I$7)/100,2)</f>
        <v>0</v>
      </c>
      <c r="J11" s="81">
        <f>ROUND((E11*$J$7)/100,2)</f>
        <v>0</v>
      </c>
      <c r="K11" s="81">
        <f>ROUND((F11*$K$7)/100,2)</f>
        <v>0</v>
      </c>
      <c r="L11" s="81">
        <f>SUM(G11:K11)</f>
        <v>0</v>
      </c>
      <c r="M11" s="81">
        <f t="shared" si="1"/>
        <v>0</v>
      </c>
      <c r="N11" s="82">
        <f t="shared" si="2"/>
        <v>-3</v>
      </c>
    </row>
    <row r="12" spans="1:14" ht="23.25" customHeight="1">
      <c r="A12" s="64" t="s">
        <v>91</v>
      </c>
      <c r="B12" s="118"/>
      <c r="C12" s="118"/>
      <c r="D12" s="118"/>
      <c r="E12" s="118"/>
      <c r="F12" s="118"/>
      <c r="G12" s="81">
        <f>ROUND((B12*$G$7)/100,2)</f>
        <v>0</v>
      </c>
      <c r="H12" s="81">
        <f t="shared" si="0"/>
        <v>0</v>
      </c>
      <c r="I12" s="81">
        <f>ROUND((D12*$I$7)/100,2)</f>
        <v>0</v>
      </c>
      <c r="J12" s="81">
        <f>ROUND((E12*$J$7)/100,2)</f>
        <v>0</v>
      </c>
      <c r="K12" s="81">
        <f>ROUND((F12*$K$7)/100,2)</f>
        <v>0</v>
      </c>
      <c r="L12" s="81">
        <f>SUM(G12:K12)</f>
        <v>0</v>
      </c>
      <c r="M12" s="81">
        <f t="shared" si="1"/>
        <v>0</v>
      </c>
      <c r="N12" s="82">
        <f t="shared" si="2"/>
        <v>-3</v>
      </c>
    </row>
    <row r="13" spans="1:14" ht="23.45" customHeight="1">
      <c r="A13" s="64" t="s">
        <v>92</v>
      </c>
      <c r="B13" s="118"/>
      <c r="C13" s="118"/>
      <c r="D13" s="118"/>
      <c r="E13" s="118"/>
      <c r="F13" s="118"/>
      <c r="G13" s="81">
        <f>ROUND((B13*$G$7)/100,2)</f>
        <v>0</v>
      </c>
      <c r="H13" s="81">
        <f t="shared" si="0"/>
        <v>0</v>
      </c>
      <c r="I13" s="81">
        <f>ROUND((D13*$I$7)/100,2)</f>
        <v>0</v>
      </c>
      <c r="J13" s="81">
        <f>ROUND((E13*$J$7)/100,2)</f>
        <v>0</v>
      </c>
      <c r="K13" s="81">
        <f>ROUND((F13*$K$7)/100,2)</f>
        <v>0</v>
      </c>
      <c r="L13" s="81">
        <f>SUM(G13:K13)</f>
        <v>0</v>
      </c>
      <c r="M13" s="81">
        <f t="shared" si="1"/>
        <v>0</v>
      </c>
      <c r="N13" s="82">
        <f t="shared" si="2"/>
        <v>-3</v>
      </c>
    </row>
    <row r="14" spans="1:14" ht="23.25" customHeight="1">
      <c r="A14" s="63" t="s">
        <v>93</v>
      </c>
      <c r="B14" s="119"/>
      <c r="C14" s="119"/>
      <c r="D14" s="119"/>
      <c r="E14" s="119"/>
      <c r="F14" s="119"/>
      <c r="G14" s="78"/>
      <c r="H14" s="78"/>
      <c r="I14" s="78"/>
      <c r="J14" s="78"/>
      <c r="K14" s="78"/>
      <c r="L14" s="78"/>
      <c r="M14" s="84"/>
      <c r="N14" s="85"/>
    </row>
    <row r="15" spans="1:14" ht="23.45" customHeight="1">
      <c r="A15" s="64" t="s">
        <v>94</v>
      </c>
      <c r="B15" s="118"/>
      <c r="C15" s="118"/>
      <c r="D15" s="118"/>
      <c r="E15" s="118"/>
      <c r="F15" s="118"/>
      <c r="G15" s="81">
        <f>ROUND((B15*$G$7)/100,2)</f>
        <v>0</v>
      </c>
      <c r="H15" s="81">
        <f t="shared" si="0"/>
        <v>0</v>
      </c>
      <c r="I15" s="81">
        <f>ROUND((D15*$I$7)/100,2)</f>
        <v>0</v>
      </c>
      <c r="J15" s="81">
        <f>ROUND((E15*$J$7)/100,2)</f>
        <v>0</v>
      </c>
      <c r="K15" s="81">
        <f>ROUND((F15*$K$7)/100,2)</f>
        <v>0</v>
      </c>
      <c r="L15" s="81">
        <f>SUM(G15:K15)</f>
        <v>0</v>
      </c>
      <c r="M15" s="81">
        <f t="shared" si="1"/>
        <v>0</v>
      </c>
      <c r="N15" s="82">
        <f t="shared" si="2"/>
        <v>-3</v>
      </c>
    </row>
    <row r="16" spans="1:14" ht="23.25" customHeight="1">
      <c r="A16" s="64" t="s">
        <v>95</v>
      </c>
      <c r="B16" s="118"/>
      <c r="C16" s="118"/>
      <c r="D16" s="118"/>
      <c r="E16" s="118"/>
      <c r="F16" s="118"/>
      <c r="G16" s="81">
        <f>ROUND((B16*$G$7)/100,2)</f>
        <v>0</v>
      </c>
      <c r="H16" s="81">
        <f t="shared" si="0"/>
        <v>0</v>
      </c>
      <c r="I16" s="81">
        <f>ROUND((D16*$I$7)/100,2)</f>
        <v>0</v>
      </c>
      <c r="J16" s="81">
        <f>ROUND((E16*$J$7)/100,2)</f>
        <v>0</v>
      </c>
      <c r="K16" s="81">
        <f>ROUND((F16*$K$7)/100,2)</f>
        <v>0</v>
      </c>
      <c r="L16" s="81">
        <f>SUM(G16:K16)</f>
        <v>0</v>
      </c>
      <c r="M16" s="81">
        <f t="shared" si="1"/>
        <v>0</v>
      </c>
      <c r="N16" s="82">
        <f t="shared" si="2"/>
        <v>-3</v>
      </c>
    </row>
    <row r="17" spans="1:14" ht="23.45" customHeight="1">
      <c r="A17" s="64" t="s">
        <v>96</v>
      </c>
      <c r="B17" s="118"/>
      <c r="C17" s="118"/>
      <c r="D17" s="118"/>
      <c r="E17" s="118"/>
      <c r="F17" s="118"/>
      <c r="G17" s="81">
        <f>ROUND((B17*$G$7)/100,2)</f>
        <v>0</v>
      </c>
      <c r="H17" s="81">
        <f t="shared" si="0"/>
        <v>0</v>
      </c>
      <c r="I17" s="81">
        <f>ROUND((D17*$I$7)/100,2)</f>
        <v>0</v>
      </c>
      <c r="J17" s="81">
        <f>ROUND((E17*$J$7)/100,2)</f>
        <v>0</v>
      </c>
      <c r="K17" s="81">
        <f>ROUND((F17*$K$7)/100,2)</f>
        <v>0</v>
      </c>
      <c r="L17" s="81">
        <f>SUM(G17:K17)</f>
        <v>0</v>
      </c>
      <c r="M17" s="81">
        <f t="shared" si="1"/>
        <v>0</v>
      </c>
      <c r="N17" s="82">
        <f t="shared" si="2"/>
        <v>-3</v>
      </c>
    </row>
    <row r="18" spans="1:14" ht="23.45" customHeight="1">
      <c r="A18" s="63" t="s">
        <v>97</v>
      </c>
      <c r="B18" s="120"/>
      <c r="C18" s="120"/>
      <c r="D18" s="120"/>
      <c r="E18" s="120"/>
      <c r="F18" s="120"/>
      <c r="G18" s="78"/>
      <c r="H18" s="78"/>
      <c r="I18" s="78"/>
      <c r="J18" s="78"/>
      <c r="K18" s="78"/>
      <c r="L18" s="78"/>
      <c r="M18" s="84"/>
      <c r="N18" s="87"/>
    </row>
    <row r="19" spans="1:14" ht="23.45" customHeight="1">
      <c r="A19" s="64" t="s">
        <v>98</v>
      </c>
      <c r="B19" s="118"/>
      <c r="C19" s="118"/>
      <c r="D19" s="118"/>
      <c r="E19" s="118"/>
      <c r="F19" s="118"/>
      <c r="G19" s="81">
        <f>ROUND((B19*$G$7)/100,2)</f>
        <v>0</v>
      </c>
      <c r="H19" s="81">
        <f t="shared" si="0"/>
        <v>0</v>
      </c>
      <c r="I19" s="81">
        <f>ROUND((D19*$I$7)/100,2)</f>
        <v>0</v>
      </c>
      <c r="J19" s="81">
        <f>ROUND((E19*$J$7)/100,2)</f>
        <v>0</v>
      </c>
      <c r="K19" s="81">
        <f>ROUND((F19*$K$7)/100,2)</f>
        <v>0</v>
      </c>
      <c r="L19" s="81">
        <f>SUM(G19:K19)</f>
        <v>0</v>
      </c>
      <c r="M19" s="81">
        <f t="shared" si="1"/>
        <v>0</v>
      </c>
      <c r="N19" s="82">
        <f t="shared" si="2"/>
        <v>-3</v>
      </c>
    </row>
    <row r="20" spans="1:14" ht="21.6" customHeight="1">
      <c r="A20" s="65" t="s">
        <v>99</v>
      </c>
    </row>
    <row r="21" spans="1:14" ht="21.6" customHeight="1">
      <c r="A21" s="66" t="s">
        <v>100</v>
      </c>
    </row>
    <row r="22" spans="1:14" ht="21.6" customHeight="1">
      <c r="A22" s="67" t="s">
        <v>101</v>
      </c>
    </row>
    <row r="23" spans="1:14" s="67" customFormat="1" ht="21.6" customHeight="1">
      <c r="A23" s="68" t="s">
        <v>157</v>
      </c>
      <c r="B23" s="70"/>
      <c r="C23" s="70"/>
      <c r="D23" s="70"/>
      <c r="E23" s="70"/>
      <c r="F23" s="70"/>
      <c r="G23" s="71"/>
      <c r="H23" s="71"/>
      <c r="I23" s="71"/>
      <c r="J23" s="71"/>
      <c r="K23" s="71"/>
      <c r="L23" s="72"/>
      <c r="M23" s="70"/>
    </row>
    <row r="24" spans="1:14" s="67" customFormat="1" ht="21.6" customHeight="1">
      <c r="A24" s="66" t="s">
        <v>102</v>
      </c>
      <c r="B24" s="66" t="s">
        <v>103</v>
      </c>
      <c r="C24" s="66"/>
      <c r="D24" s="69"/>
      <c r="E24" s="66"/>
      <c r="F24" s="73" t="s">
        <v>104</v>
      </c>
      <c r="H24" s="71"/>
      <c r="I24" s="71"/>
      <c r="J24" s="71"/>
      <c r="K24" s="71"/>
      <c r="L24" s="72"/>
      <c r="M24" s="70"/>
    </row>
    <row r="25" spans="1:14" s="67" customFormat="1" ht="21.6" customHeight="1"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2"/>
      <c r="M25" s="70"/>
    </row>
    <row r="26" spans="1:14" s="67" customFormat="1" ht="21.6" customHeight="1">
      <c r="A26" s="176" t="s">
        <v>105</v>
      </c>
      <c r="B26" s="211" t="s">
        <v>106</v>
      </c>
      <c r="C26" s="211"/>
      <c r="D26" s="211"/>
      <c r="E26" s="211"/>
      <c r="F26" s="211"/>
      <c r="G26" s="157" t="s">
        <v>5</v>
      </c>
      <c r="H26" s="159"/>
      <c r="I26" s="111" t="s">
        <v>78</v>
      </c>
    </row>
    <row r="27" spans="1:14" s="67" customFormat="1" ht="42">
      <c r="A27" s="177"/>
      <c r="B27" s="88" t="s">
        <v>107</v>
      </c>
      <c r="C27" s="89" t="s">
        <v>108</v>
      </c>
      <c r="D27" s="89" t="s">
        <v>109</v>
      </c>
      <c r="E27" s="89" t="s">
        <v>110</v>
      </c>
      <c r="F27" s="88" t="s">
        <v>111</v>
      </c>
      <c r="G27" s="90" t="s">
        <v>84</v>
      </c>
      <c r="H27" s="114" t="s">
        <v>85</v>
      </c>
      <c r="I27" s="112" t="s">
        <v>86</v>
      </c>
    </row>
    <row r="28" spans="1:14" s="67" customFormat="1" ht="21" customHeight="1">
      <c r="A28" s="178"/>
      <c r="B28" s="121" t="s">
        <v>112</v>
      </c>
      <c r="C28" s="121" t="s">
        <v>112</v>
      </c>
      <c r="D28" s="121" t="s">
        <v>112</v>
      </c>
      <c r="E28" s="121" t="s">
        <v>112</v>
      </c>
      <c r="F28" s="121" t="s">
        <v>112</v>
      </c>
      <c r="G28" s="91" t="s">
        <v>113</v>
      </c>
      <c r="H28" s="91" t="s">
        <v>114</v>
      </c>
      <c r="I28" s="92" t="s">
        <v>115</v>
      </c>
    </row>
    <row r="29" spans="1:14" s="67" customFormat="1" ht="22.15" customHeight="1">
      <c r="A29" s="75" t="s">
        <v>87</v>
      </c>
      <c r="B29" s="109"/>
      <c r="C29" s="109"/>
      <c r="D29" s="109"/>
      <c r="E29" s="109"/>
      <c r="F29" s="109"/>
      <c r="G29" s="93"/>
      <c r="H29" s="109"/>
      <c r="I29" s="94"/>
    </row>
    <row r="30" spans="1:14" s="67" customFormat="1" ht="22.15" customHeight="1">
      <c r="A30" s="64" t="s">
        <v>88</v>
      </c>
      <c r="B30" s="95"/>
      <c r="C30" s="95"/>
      <c r="D30" s="95"/>
      <c r="E30" s="95"/>
      <c r="F30" s="95">
        <f>COUNTIF($B$9:$F$9,5)</f>
        <v>0</v>
      </c>
      <c r="G30" s="96">
        <f>L9</f>
        <v>0</v>
      </c>
      <c r="H30" s="96">
        <f>M9</f>
        <v>0</v>
      </c>
      <c r="I30" s="96">
        <f>N9</f>
        <v>-3</v>
      </c>
    </row>
    <row r="31" spans="1:14" s="67" customFormat="1" ht="22.15" customHeight="1">
      <c r="A31" s="64" t="s">
        <v>89</v>
      </c>
      <c r="B31" s="95"/>
      <c r="C31" s="95"/>
      <c r="D31" s="95"/>
      <c r="E31" s="95"/>
      <c r="F31" s="95">
        <f>COUNTIF($B$10:$F$10,5)</f>
        <v>0</v>
      </c>
      <c r="G31" s="96">
        <f t="shared" ref="G31:I34" si="3">L10</f>
        <v>0</v>
      </c>
      <c r="H31" s="96">
        <f t="shared" si="3"/>
        <v>0</v>
      </c>
      <c r="I31" s="96">
        <f t="shared" si="3"/>
        <v>-3</v>
      </c>
    </row>
    <row r="32" spans="1:14" s="67" customFormat="1" ht="22.15" customHeight="1">
      <c r="A32" s="64" t="s">
        <v>90</v>
      </c>
      <c r="B32" s="95"/>
      <c r="C32" s="95"/>
      <c r="D32" s="95"/>
      <c r="E32" s="95"/>
      <c r="F32" s="95">
        <f>COUNTIF($B$11:$F$11,5)</f>
        <v>0</v>
      </c>
      <c r="G32" s="96">
        <f t="shared" si="3"/>
        <v>0</v>
      </c>
      <c r="H32" s="96">
        <f t="shared" si="3"/>
        <v>0</v>
      </c>
      <c r="I32" s="96">
        <f t="shared" si="3"/>
        <v>-3</v>
      </c>
    </row>
    <row r="33" spans="1:13" s="67" customFormat="1" ht="22.15" customHeight="1">
      <c r="A33" s="64" t="s">
        <v>91</v>
      </c>
      <c r="B33" s="95"/>
      <c r="C33" s="95"/>
      <c r="D33" s="95"/>
      <c r="E33" s="95"/>
      <c r="F33" s="95">
        <f>COUNTIF($B$12:$F$12,5)</f>
        <v>0</v>
      </c>
      <c r="G33" s="96">
        <f t="shared" si="3"/>
        <v>0</v>
      </c>
      <c r="H33" s="96">
        <f t="shared" si="3"/>
        <v>0</v>
      </c>
      <c r="I33" s="96">
        <f t="shared" si="3"/>
        <v>-3</v>
      </c>
    </row>
    <row r="34" spans="1:13" s="67" customFormat="1" ht="22.15" customHeight="1">
      <c r="A34" s="64" t="s">
        <v>92</v>
      </c>
      <c r="B34" s="95"/>
      <c r="C34" s="95"/>
      <c r="D34" s="95"/>
      <c r="E34" s="95"/>
      <c r="F34" s="95">
        <f>COUNTIF($B$13:$F$13,5)</f>
        <v>0</v>
      </c>
      <c r="G34" s="96">
        <f t="shared" si="3"/>
        <v>0</v>
      </c>
      <c r="H34" s="96">
        <f t="shared" si="3"/>
        <v>0</v>
      </c>
      <c r="I34" s="96">
        <f t="shared" si="3"/>
        <v>-3</v>
      </c>
    </row>
    <row r="35" spans="1:13" s="67" customFormat="1" ht="22.15" customHeight="1">
      <c r="A35" s="75" t="s">
        <v>93</v>
      </c>
      <c r="B35" s="95"/>
      <c r="C35" s="95"/>
      <c r="D35" s="95"/>
      <c r="E35" s="95"/>
      <c r="F35" s="95"/>
      <c r="G35" s="96"/>
      <c r="H35" s="95"/>
      <c r="I35" s="97"/>
    </row>
    <row r="36" spans="1:13" s="67" customFormat="1" ht="22.15" customHeight="1">
      <c r="A36" s="64" t="s">
        <v>94</v>
      </c>
      <c r="B36" s="95"/>
      <c r="C36" s="95"/>
      <c r="D36" s="95"/>
      <c r="E36" s="95"/>
      <c r="F36" s="95">
        <f>COUNTIF($B$15:$F$15,5)</f>
        <v>0</v>
      </c>
      <c r="G36" s="96">
        <f>L15</f>
        <v>0</v>
      </c>
      <c r="H36" s="96">
        <f>M15</f>
        <v>0</v>
      </c>
      <c r="I36" s="96">
        <f>N15</f>
        <v>-3</v>
      </c>
    </row>
    <row r="37" spans="1:13" s="67" customFormat="1" ht="22.15" customHeight="1">
      <c r="A37" s="64" t="s">
        <v>95</v>
      </c>
      <c r="B37" s="95"/>
      <c r="C37" s="95"/>
      <c r="D37" s="95"/>
      <c r="E37" s="95"/>
      <c r="F37" s="95">
        <f>COUNTIF($B$16:$F$16,5)</f>
        <v>0</v>
      </c>
      <c r="G37" s="96">
        <f t="shared" ref="G37:I38" si="4">L16</f>
        <v>0</v>
      </c>
      <c r="H37" s="96">
        <f t="shared" si="4"/>
        <v>0</v>
      </c>
      <c r="I37" s="96">
        <f t="shared" si="4"/>
        <v>-3</v>
      </c>
    </row>
    <row r="38" spans="1:13" s="67" customFormat="1" ht="22.15" customHeight="1">
      <c r="A38" s="64" t="s">
        <v>96</v>
      </c>
      <c r="B38" s="95"/>
      <c r="C38" s="95"/>
      <c r="D38" s="95"/>
      <c r="E38" s="95"/>
      <c r="F38" s="95">
        <f>COUNTIF($B$17:$F$17,5)</f>
        <v>0</v>
      </c>
      <c r="G38" s="96">
        <f t="shared" si="4"/>
        <v>0</v>
      </c>
      <c r="H38" s="96">
        <f t="shared" si="4"/>
        <v>0</v>
      </c>
      <c r="I38" s="96">
        <f t="shared" si="4"/>
        <v>-3</v>
      </c>
    </row>
    <row r="39" spans="1:13" s="67" customFormat="1" ht="22.15" customHeight="1">
      <c r="A39" s="75" t="s">
        <v>97</v>
      </c>
      <c r="B39" s="95"/>
      <c r="C39" s="95"/>
      <c r="D39" s="95"/>
      <c r="E39" s="95"/>
      <c r="F39" s="95"/>
      <c r="G39" s="96"/>
      <c r="H39" s="95"/>
      <c r="I39" s="97"/>
    </row>
    <row r="40" spans="1:13" s="67" customFormat="1" ht="22.15" customHeight="1">
      <c r="A40" s="64" t="s">
        <v>98</v>
      </c>
      <c r="B40" s="95"/>
      <c r="C40" s="95"/>
      <c r="D40" s="95"/>
      <c r="E40" s="95"/>
      <c r="F40" s="95">
        <f>COUNTIF($B$19:$F$19,5)</f>
        <v>0</v>
      </c>
      <c r="G40" s="96">
        <f>L19</f>
        <v>0</v>
      </c>
      <c r="H40" s="96">
        <f>M19</f>
        <v>0</v>
      </c>
      <c r="I40" s="96">
        <f>N19</f>
        <v>-3</v>
      </c>
    </row>
    <row r="41" spans="1:13" s="67" customFormat="1" ht="21.6" customHeight="1">
      <c r="B41" s="70"/>
      <c r="C41" s="70"/>
      <c r="D41" s="70"/>
      <c r="E41" s="70"/>
      <c r="F41" s="70"/>
      <c r="G41" s="71"/>
      <c r="H41" s="71"/>
      <c r="I41" s="71"/>
      <c r="J41" s="71"/>
      <c r="K41" s="71"/>
      <c r="L41" s="72"/>
      <c r="M41" s="70"/>
    </row>
    <row r="42" spans="1:13" s="67" customFormat="1" ht="21.6" customHeight="1">
      <c r="A42" s="69" t="s">
        <v>116</v>
      </c>
      <c r="B42" s="195" t="s">
        <v>117</v>
      </c>
      <c r="C42" s="195"/>
      <c r="D42" s="195"/>
      <c r="E42" s="98" t="s">
        <v>118</v>
      </c>
      <c r="F42" s="99">
        <f>ROUND((SUM(H30:H40)*20/900),2)</f>
        <v>0</v>
      </c>
      <c r="G42" s="110" t="s">
        <v>1</v>
      </c>
      <c r="H42" s="71"/>
      <c r="I42" s="71"/>
      <c r="J42" s="71"/>
      <c r="K42" s="71"/>
      <c r="L42" s="72"/>
      <c r="M42" s="70"/>
    </row>
    <row r="43" spans="1:13" s="67" customFormat="1" ht="21.6" customHeight="1">
      <c r="B43" s="179" t="s">
        <v>119</v>
      </c>
      <c r="C43" s="179"/>
      <c r="D43" s="179"/>
      <c r="E43" s="70"/>
      <c r="F43" s="70"/>
      <c r="G43" s="71"/>
      <c r="H43" s="71"/>
      <c r="I43" s="71"/>
      <c r="J43" s="71"/>
      <c r="K43" s="71"/>
      <c r="L43" s="72"/>
      <c r="M43" s="70"/>
    </row>
    <row r="45" spans="1:13" s="67" customFormat="1" ht="21">
      <c r="A45" s="109" t="s">
        <v>130</v>
      </c>
      <c r="B45" s="180" t="s">
        <v>131</v>
      </c>
      <c r="C45" s="180"/>
      <c r="D45" s="180" t="s">
        <v>132</v>
      </c>
      <c r="E45" s="180"/>
      <c r="F45" s="180"/>
      <c r="G45" s="180" t="s">
        <v>133</v>
      </c>
      <c r="H45" s="180"/>
      <c r="I45" s="180"/>
      <c r="J45" s="71"/>
      <c r="K45" s="71"/>
      <c r="L45" s="72"/>
      <c r="M45" s="70"/>
    </row>
    <row r="46" spans="1:13" s="67" customFormat="1" ht="21">
      <c r="A46" s="100"/>
      <c r="B46" s="180"/>
      <c r="C46" s="180"/>
      <c r="D46" s="180"/>
      <c r="E46" s="180"/>
      <c r="F46" s="180"/>
      <c r="G46" s="199"/>
      <c r="H46" s="199"/>
      <c r="I46" s="199"/>
      <c r="J46" s="71"/>
      <c r="K46" s="71"/>
      <c r="L46" s="72"/>
      <c r="M46" s="70"/>
    </row>
    <row r="47" spans="1:13" s="67" customFormat="1" ht="21">
      <c r="A47" s="101"/>
      <c r="B47" s="180"/>
      <c r="C47" s="180"/>
      <c r="D47" s="180"/>
      <c r="E47" s="180"/>
      <c r="F47" s="180"/>
      <c r="G47" s="199"/>
      <c r="H47" s="199"/>
      <c r="I47" s="199"/>
      <c r="J47" s="71"/>
      <c r="K47" s="71"/>
      <c r="L47" s="72"/>
      <c r="M47" s="70"/>
    </row>
    <row r="48" spans="1:13" s="67" customFormat="1" ht="21">
      <c r="A48" s="101"/>
      <c r="B48" s="180"/>
      <c r="C48" s="180"/>
      <c r="D48" s="180"/>
      <c r="E48" s="180"/>
      <c r="F48" s="180"/>
      <c r="G48" s="199"/>
      <c r="H48" s="199"/>
      <c r="I48" s="199"/>
      <c r="J48" s="71"/>
      <c r="K48" s="71"/>
      <c r="L48" s="72"/>
      <c r="M48" s="70"/>
    </row>
    <row r="49" spans="1:13" s="67" customFormat="1" ht="21">
      <c r="A49" s="101"/>
      <c r="B49" s="180"/>
      <c r="C49" s="180"/>
      <c r="D49" s="180"/>
      <c r="E49" s="180"/>
      <c r="F49" s="180"/>
      <c r="G49" s="199"/>
      <c r="H49" s="199"/>
      <c r="I49" s="199"/>
      <c r="J49" s="71"/>
      <c r="K49" s="71"/>
      <c r="L49" s="72"/>
      <c r="M49" s="70"/>
    </row>
    <row r="50" spans="1:13" s="67" customFormat="1" ht="21">
      <c r="A50" s="102"/>
      <c r="B50" s="180"/>
      <c r="C50" s="180"/>
      <c r="D50" s="180"/>
      <c r="E50" s="180"/>
      <c r="F50" s="180"/>
      <c r="G50" s="199"/>
      <c r="H50" s="199"/>
      <c r="I50" s="199"/>
      <c r="J50" s="71"/>
      <c r="K50" s="71"/>
      <c r="L50" s="72"/>
      <c r="M50" s="70"/>
    </row>
    <row r="51" spans="1:13" s="28" customFormat="1" ht="21">
      <c r="A51" s="200" t="s">
        <v>134</v>
      </c>
      <c r="B51" s="200"/>
      <c r="C51" s="200"/>
      <c r="D51" s="200"/>
      <c r="E51" s="200"/>
      <c r="F51" s="200"/>
      <c r="G51" s="200"/>
      <c r="H51" s="200"/>
      <c r="I51" s="200"/>
    </row>
    <row r="64" spans="1:13" s="106" customFormat="1" ht="21">
      <c r="A64" s="201" t="s">
        <v>135</v>
      </c>
      <c r="B64" s="202"/>
      <c r="C64" s="202"/>
      <c r="D64" s="202"/>
      <c r="E64" s="202"/>
      <c r="F64" s="202"/>
      <c r="G64" s="202"/>
      <c r="H64" s="202"/>
      <c r="I64" s="203"/>
    </row>
    <row r="65" spans="1:9" s="26" customFormat="1" ht="36" customHeight="1">
      <c r="A65" s="196" t="s">
        <v>136</v>
      </c>
      <c r="B65" s="197"/>
      <c r="C65" s="197"/>
      <c r="D65" s="197"/>
      <c r="E65" s="197"/>
      <c r="F65" s="197"/>
      <c r="G65" s="197"/>
      <c r="H65" s="197"/>
      <c r="I65" s="198"/>
    </row>
    <row r="66" spans="1:9" s="26" customFormat="1" ht="27.75" customHeight="1">
      <c r="A66" s="196" t="s">
        <v>137</v>
      </c>
      <c r="B66" s="197"/>
      <c r="C66" s="197"/>
      <c r="D66" s="197"/>
      <c r="E66" s="197"/>
      <c r="F66" s="197"/>
      <c r="G66" s="197"/>
      <c r="H66" s="197"/>
      <c r="I66" s="198"/>
    </row>
    <row r="67" spans="1:9" s="26" customFormat="1" ht="26.25" customHeight="1">
      <c r="A67" s="196" t="s">
        <v>138</v>
      </c>
      <c r="B67" s="197"/>
      <c r="C67" s="197"/>
      <c r="D67" s="197"/>
      <c r="E67" s="197"/>
      <c r="F67" s="197"/>
      <c r="G67" s="197"/>
      <c r="H67" s="197"/>
      <c r="I67" s="198"/>
    </row>
    <row r="68" spans="1:9">
      <c r="A68" s="189"/>
      <c r="B68" s="190"/>
      <c r="C68" s="190"/>
      <c r="D68" s="190"/>
      <c r="E68" s="190"/>
      <c r="F68" s="190"/>
      <c r="G68" s="190"/>
      <c r="H68" s="190"/>
      <c r="I68" s="191"/>
    </row>
    <row r="69" spans="1:9">
      <c r="A69" s="192"/>
      <c r="B69" s="193"/>
      <c r="C69" s="193"/>
      <c r="D69" s="193"/>
      <c r="E69" s="193"/>
      <c r="F69" s="193"/>
      <c r="G69" s="193"/>
      <c r="H69" s="193"/>
      <c r="I69" s="194"/>
    </row>
    <row r="72" spans="1:9" s="26" customFormat="1"/>
    <row r="73" spans="1:9" s="26" customFormat="1"/>
    <row r="74" spans="1:9" s="26" customFormat="1"/>
    <row r="75" spans="1:9" s="26" customFormat="1"/>
    <row r="76" spans="1:9" s="26" customFormat="1"/>
    <row r="77" spans="1:9" s="26" customFormat="1"/>
    <row r="78" spans="1:9" s="26" customFormat="1"/>
    <row r="79" spans="1:9" s="26" customFormat="1"/>
    <row r="80" spans="1:9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</sheetData>
  <mergeCells count="24">
    <mergeCell ref="B45:C45"/>
    <mergeCell ref="D45:F45"/>
    <mergeCell ref="G45:I45"/>
    <mergeCell ref="A3:N3"/>
    <mergeCell ref="A5:A6"/>
    <mergeCell ref="B5:F5"/>
    <mergeCell ref="G5:K5"/>
    <mergeCell ref="L5:M5"/>
    <mergeCell ref="L6:L7"/>
    <mergeCell ref="M6:M7"/>
    <mergeCell ref="A26:A28"/>
    <mergeCell ref="B26:F26"/>
    <mergeCell ref="G26:H26"/>
    <mergeCell ref="B42:D42"/>
    <mergeCell ref="B43:D43"/>
    <mergeCell ref="A66:I66"/>
    <mergeCell ref="A67:I67"/>
    <mergeCell ref="A68:I69"/>
    <mergeCell ref="B46:C50"/>
    <mergeCell ref="D46:F50"/>
    <mergeCell ref="G46:I50"/>
    <mergeCell ref="A51:I51"/>
    <mergeCell ref="A64:I64"/>
    <mergeCell ref="A65:I65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16" workbookViewId="0">
      <selection activeCell="A23" sqref="A23:XFD23"/>
    </sheetView>
  </sheetViews>
  <sheetFormatPr defaultColWidth="8.875" defaultRowHeight="21"/>
  <cols>
    <col min="1" max="1" width="39.625" style="67" customWidth="1"/>
    <col min="2" max="6" width="12.125" style="70" customWidth="1"/>
    <col min="7" max="7" width="10.25" style="71" customWidth="1"/>
    <col min="8" max="8" width="9.375" style="71" customWidth="1"/>
    <col min="9" max="9" width="9.875" style="71" customWidth="1"/>
    <col min="10" max="11" width="9.375" style="71" customWidth="1"/>
    <col min="12" max="12" width="11.625" style="72" customWidth="1"/>
    <col min="13" max="13" width="11.625" style="70" customWidth="1"/>
    <col min="14" max="14" width="16.25" style="67" customWidth="1"/>
    <col min="15" max="16384" width="8.875" style="67"/>
  </cols>
  <sheetData>
    <row r="1" spans="1:14" ht="21.6" customHeight="1">
      <c r="A1" s="68" t="s">
        <v>158</v>
      </c>
    </row>
    <row r="2" spans="1:14" ht="21.6" customHeight="1">
      <c r="A2" s="66" t="s">
        <v>102</v>
      </c>
      <c r="B2" s="66" t="s">
        <v>103</v>
      </c>
      <c r="C2" s="66"/>
      <c r="D2" s="69"/>
      <c r="E2" s="66"/>
      <c r="F2" s="73" t="s">
        <v>104</v>
      </c>
      <c r="G2" s="67"/>
    </row>
    <row r="3" spans="1:14" s="62" customFormat="1" ht="21.6" customHeight="1">
      <c r="A3" s="204" t="s">
        <v>150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s="68" customFormat="1" ht="32.450000000000003" customHeight="1">
      <c r="A4" s="176" t="s">
        <v>75</v>
      </c>
      <c r="B4" s="212" t="s">
        <v>76</v>
      </c>
      <c r="C4" s="213"/>
      <c r="D4" s="213"/>
      <c r="E4" s="214"/>
      <c r="F4" s="206" t="s">
        <v>77</v>
      </c>
      <c r="G4" s="207"/>
      <c r="H4" s="207"/>
      <c r="I4" s="208"/>
      <c r="J4" s="157" t="s">
        <v>5</v>
      </c>
      <c r="K4" s="159"/>
      <c r="L4" s="111" t="s">
        <v>78</v>
      </c>
    </row>
    <row r="5" spans="1:14" s="68" customFormat="1" ht="21.6" customHeight="1">
      <c r="A5" s="177"/>
      <c r="B5" s="76" t="s">
        <v>79</v>
      </c>
      <c r="C5" s="76" t="s">
        <v>80</v>
      </c>
      <c r="D5" s="76" t="s">
        <v>81</v>
      </c>
      <c r="E5" s="76" t="s">
        <v>82</v>
      </c>
      <c r="F5" s="113" t="s">
        <v>79</v>
      </c>
      <c r="G5" s="113" t="s">
        <v>80</v>
      </c>
      <c r="H5" s="113" t="s">
        <v>81</v>
      </c>
      <c r="I5" s="113" t="s">
        <v>82</v>
      </c>
      <c r="J5" s="209" t="s">
        <v>84</v>
      </c>
      <c r="K5" s="181" t="s">
        <v>85</v>
      </c>
      <c r="L5" s="112" t="s">
        <v>86</v>
      </c>
    </row>
    <row r="6" spans="1:14" s="68" customFormat="1" ht="16.149999999999999" customHeight="1">
      <c r="A6" s="112"/>
      <c r="B6" s="76"/>
      <c r="C6" s="76"/>
      <c r="D6" s="76"/>
      <c r="E6" s="76"/>
      <c r="F6" s="77">
        <v>40</v>
      </c>
      <c r="G6" s="77">
        <v>20</v>
      </c>
      <c r="H6" s="77">
        <v>20</v>
      </c>
      <c r="I6" s="77">
        <v>20</v>
      </c>
      <c r="J6" s="209"/>
      <c r="K6" s="210"/>
      <c r="L6" s="112"/>
    </row>
    <row r="7" spans="1:14" ht="28.15" customHeight="1">
      <c r="A7" s="63" t="s">
        <v>87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67"/>
    </row>
    <row r="8" spans="1:14" ht="23.45" customHeight="1">
      <c r="A8" s="64" t="s">
        <v>88</v>
      </c>
      <c r="B8" s="80"/>
      <c r="C8" s="80"/>
      <c r="D8" s="80"/>
      <c r="E8" s="80"/>
      <c r="F8" s="81">
        <f>ROUND((B8*$F$6)/100,2)</f>
        <v>0</v>
      </c>
      <c r="G8" s="81">
        <f>ROUND((C8*$G$6)/100,2)</f>
        <v>0</v>
      </c>
      <c r="H8" s="81">
        <f>ROUND((D8*$H$6)/100,2)</f>
        <v>0</v>
      </c>
      <c r="I8" s="81">
        <f>ROUND((E8*$I$6)/100,2)</f>
        <v>0</v>
      </c>
      <c r="J8" s="81">
        <f>SUM(F8:I8)</f>
        <v>0</v>
      </c>
      <c r="K8" s="81">
        <f>IF($J8=0,0,IF(AND($J8&gt;0,$J8&lt;=1),(($J8-0)*25)+0,IF(AND($J8&gt;1,$J8&lt;=2),(($J8-1)*25)+25,IF(AND($J8&gt;2,$J8&lt;=3),(($J8-2)*25)+50,IF(AND($J8&gt;3,$J8&lt;=4),(($J8-3)*15)+75,IF(AND($J8&gt;4,#REF!&lt;=5),(($J8-4)*10)+90))))))</f>
        <v>0</v>
      </c>
      <c r="L8" s="82">
        <f>J8-3</f>
        <v>-3</v>
      </c>
      <c r="M8" s="67"/>
    </row>
    <row r="9" spans="1:14" ht="23.45" customHeight="1">
      <c r="A9" s="64" t="s">
        <v>89</v>
      </c>
      <c r="B9" s="80"/>
      <c r="C9" s="80"/>
      <c r="D9" s="80"/>
      <c r="E9" s="80"/>
      <c r="F9" s="81">
        <f>ROUND((B9*$F$6)/100,2)</f>
        <v>0</v>
      </c>
      <c r="G9" s="81">
        <f>ROUND((C9*$G$6)/100,2)</f>
        <v>0</v>
      </c>
      <c r="H9" s="81">
        <f>ROUND((D9*$H$6)/100,2)</f>
        <v>0</v>
      </c>
      <c r="I9" s="81">
        <f>ROUND((E9*$I$6)/100,2)</f>
        <v>0</v>
      </c>
      <c r="J9" s="81">
        <f>SUM(F9:I9)</f>
        <v>0</v>
      </c>
      <c r="K9" s="81">
        <f>IF($J9=0,0,IF(AND($J9&gt;0,$J9&lt;=1),(($J9-0)*25)+0,IF(AND($J9&gt;1,$J9&lt;=2),(($J9-1)*25)+25,IF(AND($J9&gt;2,$J9&lt;=3),(($J9-2)*25)+50,IF(AND($J9&gt;3,$J9&lt;=4),(($J9-3)*15)+75,IF(AND($J9&gt;4,#REF!&lt;=5),(($J9-4)*10)+90))))))</f>
        <v>0</v>
      </c>
      <c r="L9" s="82">
        <f t="shared" ref="L9:L18" si="0">J9-3</f>
        <v>-3</v>
      </c>
      <c r="M9" s="67"/>
    </row>
    <row r="10" spans="1:14" ht="23.45" customHeight="1">
      <c r="A10" s="64" t="s">
        <v>90</v>
      </c>
      <c r="B10" s="80"/>
      <c r="C10" s="80"/>
      <c r="D10" s="80"/>
      <c r="E10" s="80"/>
      <c r="F10" s="81">
        <f>ROUND((B10*$F$6)/100,2)</f>
        <v>0</v>
      </c>
      <c r="G10" s="81">
        <f>ROUND((C10*$G$6)/100,2)</f>
        <v>0</v>
      </c>
      <c r="H10" s="81">
        <f>ROUND((D10*$H$6)/100,2)</f>
        <v>0</v>
      </c>
      <c r="I10" s="81">
        <f>ROUND((E10*$I$6)/100,2)</f>
        <v>0</v>
      </c>
      <c r="J10" s="81">
        <f>SUM(F10:I10)</f>
        <v>0</v>
      </c>
      <c r="K10" s="81">
        <f>IF($J10=0,0,IF(AND($J10&gt;0,$J10&lt;=1),(($J10-0)*25)+0,IF(AND($J10&gt;1,$J10&lt;=2),(($J10-1)*25)+25,IF(AND($J10&gt;2,$J10&lt;=3),(($J10-2)*25)+50,IF(AND($J10&gt;3,$J10&lt;=4),(($J10-3)*15)+75,IF(AND($J10&gt;4,#REF!&lt;=5),(($J10-4)*10)+90))))))</f>
        <v>0</v>
      </c>
      <c r="L10" s="82">
        <f t="shared" si="0"/>
        <v>-3</v>
      </c>
      <c r="M10" s="67"/>
    </row>
    <row r="11" spans="1:14" ht="23.45" customHeight="1">
      <c r="A11" s="64" t="s">
        <v>91</v>
      </c>
      <c r="B11" s="80"/>
      <c r="C11" s="80"/>
      <c r="D11" s="80"/>
      <c r="E11" s="80"/>
      <c r="F11" s="81">
        <f>ROUND((B11*$F$6)/100,2)</f>
        <v>0</v>
      </c>
      <c r="G11" s="81">
        <f>ROUND((C11*$G$6)/100,2)</f>
        <v>0</v>
      </c>
      <c r="H11" s="81">
        <f>ROUND((D11*$H$6)/100,2)</f>
        <v>0</v>
      </c>
      <c r="I11" s="81">
        <f>ROUND((E11*$I$6)/100,2)</f>
        <v>0</v>
      </c>
      <c r="J11" s="81">
        <f>SUM(F11:I11)</f>
        <v>0</v>
      </c>
      <c r="K11" s="81">
        <f>IF($J11=0,0,IF(AND($J11&gt;0,$J11&lt;=1),(($J11-0)*25)+0,IF(AND($J11&gt;1,$J11&lt;=2),(($J11-1)*25)+25,IF(AND($J11&gt;2,$J11&lt;=3),(($J11-2)*25)+50,IF(AND($J11&gt;3,$J11&lt;=4),(($J11-3)*15)+75,IF(AND($J11&gt;4,#REF!&lt;=5),(($J11-4)*10)+90))))))</f>
        <v>0</v>
      </c>
      <c r="L11" s="82">
        <f t="shared" si="0"/>
        <v>-3</v>
      </c>
      <c r="M11" s="67"/>
    </row>
    <row r="12" spans="1:14" ht="23.45" customHeight="1">
      <c r="A12" s="64" t="s">
        <v>92</v>
      </c>
      <c r="B12" s="80"/>
      <c r="C12" s="80"/>
      <c r="D12" s="80"/>
      <c r="E12" s="80"/>
      <c r="F12" s="81">
        <f>ROUND((B12*$F$6)/100,2)</f>
        <v>0</v>
      </c>
      <c r="G12" s="81">
        <f>ROUND((C12*$G$6)/100,2)</f>
        <v>0</v>
      </c>
      <c r="H12" s="81">
        <f>ROUND((D12*$H$6)/100,2)</f>
        <v>0</v>
      </c>
      <c r="I12" s="81">
        <f>ROUND((E12*$I$6)/100,2)</f>
        <v>0</v>
      </c>
      <c r="J12" s="81">
        <f>SUM(F12:I12)</f>
        <v>0</v>
      </c>
      <c r="K12" s="81">
        <f>IF($J12=0,0,IF(AND($J12&gt;0,$J12&lt;=1),(($J12-0)*25)+0,IF(AND($J12&gt;1,$J12&lt;=2),(($J12-1)*25)+25,IF(AND($J12&gt;2,$J12&lt;=3),(($J12-2)*25)+50,IF(AND($J12&gt;3,$J12&lt;=4),(($J12-3)*15)+75,IF(AND($J12&gt;4,#REF!&lt;=5),(($J12-4)*10)+90))))))</f>
        <v>0</v>
      </c>
      <c r="L12" s="82">
        <f t="shared" si="0"/>
        <v>-3</v>
      </c>
      <c r="M12" s="67"/>
    </row>
    <row r="13" spans="1:14" ht="23.45" customHeight="1">
      <c r="A13" s="63" t="s">
        <v>93</v>
      </c>
      <c r="B13" s="83"/>
      <c r="C13" s="83"/>
      <c r="D13" s="83"/>
      <c r="E13" s="83"/>
      <c r="F13" s="78"/>
      <c r="G13" s="78"/>
      <c r="H13" s="78"/>
      <c r="I13" s="78"/>
      <c r="J13" s="78"/>
      <c r="K13" s="84"/>
      <c r="L13" s="85"/>
      <c r="M13" s="67"/>
    </row>
    <row r="14" spans="1:14" ht="23.45" customHeight="1">
      <c r="A14" s="64" t="s">
        <v>94</v>
      </c>
      <c r="B14" s="80"/>
      <c r="C14" s="80"/>
      <c r="D14" s="80"/>
      <c r="E14" s="80"/>
      <c r="F14" s="81">
        <f>ROUND((B14*$F$6)/100,2)</f>
        <v>0</v>
      </c>
      <c r="G14" s="81">
        <f>ROUND((C14*$G$6)/100,2)</f>
        <v>0</v>
      </c>
      <c r="H14" s="81">
        <f>ROUND((D14*$H$6)/100,2)</f>
        <v>0</v>
      </c>
      <c r="I14" s="81">
        <f>ROUND((E14*$I$6)/100,2)</f>
        <v>0</v>
      </c>
      <c r="J14" s="81">
        <f>SUM(F14:I14)</f>
        <v>0</v>
      </c>
      <c r="K14" s="81">
        <f>IF($J14=0,0,IF(AND($J14&gt;0,$J14&lt;=1),(($J14-0)*25)+0,IF(AND($J14&gt;1,$J14&lt;=2),(($J14-1)*25)+25,IF(AND($J14&gt;2,$J14&lt;=3),(($J14-2)*25)+50,IF(AND($J14&gt;3,$J14&lt;=4),(($J14-3)*15)+75,IF(AND($J14&gt;4,#REF!&lt;=5),(($J14-4)*10)+90))))))</f>
        <v>0</v>
      </c>
      <c r="L14" s="82">
        <f t="shared" si="0"/>
        <v>-3</v>
      </c>
      <c r="M14" s="67"/>
    </row>
    <row r="15" spans="1:14" ht="23.45" customHeight="1">
      <c r="A15" s="64" t="s">
        <v>95</v>
      </c>
      <c r="B15" s="80"/>
      <c r="C15" s="80"/>
      <c r="D15" s="80"/>
      <c r="E15" s="80"/>
      <c r="F15" s="81">
        <f>ROUND((B15*$F$6)/100,2)</f>
        <v>0</v>
      </c>
      <c r="G15" s="81">
        <f>ROUND((C15*$G$6)/100,2)</f>
        <v>0</v>
      </c>
      <c r="H15" s="81">
        <f>ROUND((D15*$H$6)/100,2)</f>
        <v>0</v>
      </c>
      <c r="I15" s="81">
        <f>ROUND((E15*$I$6)/100,2)</f>
        <v>0</v>
      </c>
      <c r="J15" s="81">
        <f>SUM(F15:I15)</f>
        <v>0</v>
      </c>
      <c r="K15" s="81">
        <f>IF($J15=0,0,IF(AND($J15&gt;0,$J15&lt;=1),(($J15-0)*25)+0,IF(AND($J15&gt;1,$J15&lt;=2),(($J15-1)*25)+25,IF(AND($J15&gt;2,$J15&lt;=3),(($J15-2)*25)+50,IF(AND($J15&gt;3,$J15&lt;=4),(($J15-3)*15)+75,IF(AND($J15&gt;4,#REF!&lt;=5),(($J15-4)*10)+90))))))</f>
        <v>0</v>
      </c>
      <c r="L15" s="82">
        <f t="shared" si="0"/>
        <v>-3</v>
      </c>
      <c r="M15" s="67"/>
    </row>
    <row r="16" spans="1:14" ht="23.45" customHeight="1">
      <c r="A16" s="64" t="s">
        <v>96</v>
      </c>
      <c r="B16" s="80"/>
      <c r="C16" s="80"/>
      <c r="D16" s="80"/>
      <c r="E16" s="80"/>
      <c r="F16" s="81">
        <f>ROUND((B16*$F$6)/100,2)</f>
        <v>0</v>
      </c>
      <c r="G16" s="81">
        <f>ROUND((C16*$G$6)/100,2)</f>
        <v>0</v>
      </c>
      <c r="H16" s="81">
        <f>ROUND((D16*$H$6)/100,2)</f>
        <v>0</v>
      </c>
      <c r="I16" s="81">
        <f>ROUND((E16*$I$6)/100,2)</f>
        <v>0</v>
      </c>
      <c r="J16" s="81">
        <f>SUM(F16:I16)</f>
        <v>0</v>
      </c>
      <c r="K16" s="81">
        <f>IF($J16=0,0,IF(AND($J16&gt;0,$J16&lt;=1),(($J16-0)*25)+0,IF(AND($J16&gt;1,$J16&lt;=2),(($J16-1)*25)+25,IF(AND($J16&gt;2,$J16&lt;=3),(($J16-2)*25)+50,IF(AND($J16&gt;3,$J16&lt;=4),(($J16-3)*15)+75,IF(AND($J16&gt;4,#REF!&lt;=5),(($J16-4)*10)+90))))))</f>
        <v>0</v>
      </c>
      <c r="L16" s="82">
        <f t="shared" si="0"/>
        <v>-3</v>
      </c>
      <c r="M16" s="67"/>
    </row>
    <row r="17" spans="1:13" ht="23.45" customHeight="1">
      <c r="A17" s="63" t="s">
        <v>97</v>
      </c>
      <c r="B17" s="86"/>
      <c r="C17" s="86"/>
      <c r="D17" s="86"/>
      <c r="E17" s="86"/>
      <c r="F17" s="78"/>
      <c r="G17" s="78"/>
      <c r="H17" s="78"/>
      <c r="I17" s="78"/>
      <c r="J17" s="78"/>
      <c r="K17" s="84"/>
      <c r="L17" s="87"/>
      <c r="M17" s="67"/>
    </row>
    <row r="18" spans="1:13" ht="23.45" customHeight="1">
      <c r="A18" s="64" t="s">
        <v>98</v>
      </c>
      <c r="B18" s="80"/>
      <c r="C18" s="80"/>
      <c r="D18" s="80"/>
      <c r="E18" s="80"/>
      <c r="F18" s="81">
        <f>ROUND((B18*$F$6)/100,2)</f>
        <v>0</v>
      </c>
      <c r="G18" s="81">
        <f>ROUND((C18*$G$6)/100,2)</f>
        <v>0</v>
      </c>
      <c r="H18" s="81">
        <f>ROUND((D18*$H$6)/100,2)</f>
        <v>0</v>
      </c>
      <c r="I18" s="81">
        <f>ROUND((E18*$I$6)/100,2)</f>
        <v>0</v>
      </c>
      <c r="J18" s="81">
        <f>SUM(F18:I18)</f>
        <v>0</v>
      </c>
      <c r="K18" s="81">
        <f>IF($J18=0,0,IF(AND($J18&gt;0,$J18&lt;=1),(($J18-0)*25)+0,IF(AND($J18&gt;1,$J18&lt;=2),(($J18-1)*25)+25,IF(AND($J18&gt;2,$J18&lt;=3),(($J18-2)*25)+50,IF(AND($J18&gt;3,$J18&lt;=4),(($J18-3)*15)+75,IF(AND($J18&gt;4,#REF!&lt;=5),(($J18-4)*10)+90))))))</f>
        <v>0</v>
      </c>
      <c r="L18" s="82">
        <f t="shared" si="0"/>
        <v>-3</v>
      </c>
      <c r="M18" s="67"/>
    </row>
    <row r="19" spans="1:13" ht="21.6" customHeight="1"/>
    <row r="20" spans="1:13" ht="21.6" customHeight="1">
      <c r="A20" s="65" t="s">
        <v>99</v>
      </c>
    </row>
    <row r="21" spans="1:13" ht="21.6" customHeight="1">
      <c r="A21" s="66" t="s">
        <v>100</v>
      </c>
    </row>
    <row r="22" spans="1:13" ht="21.6" customHeight="1">
      <c r="A22" s="67" t="s">
        <v>101</v>
      </c>
    </row>
    <row r="23" spans="1:13" ht="21.6" customHeight="1">
      <c r="A23" s="68" t="s">
        <v>157</v>
      </c>
    </row>
    <row r="24" spans="1:13" ht="21.6" customHeight="1">
      <c r="A24" s="66" t="s">
        <v>151</v>
      </c>
      <c r="B24" s="69"/>
      <c r="C24" s="66"/>
      <c r="D24" s="69"/>
      <c r="E24" s="66"/>
      <c r="J24" s="72"/>
      <c r="K24" s="72"/>
      <c r="L24" s="70"/>
      <c r="M24" s="67"/>
    </row>
    <row r="25" spans="1:13" ht="21.6" customHeight="1">
      <c r="A25" s="66" t="s">
        <v>102</v>
      </c>
      <c r="B25" s="66" t="s">
        <v>103</v>
      </c>
      <c r="C25" s="66"/>
      <c r="D25" s="69"/>
      <c r="E25" s="66"/>
      <c r="F25" s="73" t="s">
        <v>104</v>
      </c>
      <c r="G25" s="67"/>
      <c r="J25" s="72"/>
      <c r="K25" s="72"/>
      <c r="L25" s="70"/>
      <c r="M25" s="67"/>
    </row>
    <row r="26" spans="1:13" ht="21.6" customHeight="1">
      <c r="J26" s="72"/>
      <c r="K26" s="72"/>
      <c r="L26" s="70"/>
      <c r="M26" s="67"/>
    </row>
    <row r="27" spans="1:13" ht="21.6" customHeight="1">
      <c r="A27" s="176" t="s">
        <v>105</v>
      </c>
      <c r="B27" s="211" t="s">
        <v>106</v>
      </c>
      <c r="C27" s="211"/>
      <c r="D27" s="211"/>
      <c r="E27" s="211"/>
      <c r="F27" s="211"/>
      <c r="G27" s="157" t="s">
        <v>5</v>
      </c>
      <c r="H27" s="159"/>
      <c r="I27" s="111" t="s">
        <v>78</v>
      </c>
    </row>
    <row r="28" spans="1:13" ht="42">
      <c r="A28" s="177"/>
      <c r="B28" s="88" t="s">
        <v>107</v>
      </c>
      <c r="C28" s="89" t="s">
        <v>108</v>
      </c>
      <c r="D28" s="89" t="s">
        <v>109</v>
      </c>
      <c r="E28" s="89" t="s">
        <v>110</v>
      </c>
      <c r="F28" s="88" t="s">
        <v>111</v>
      </c>
      <c r="G28" s="90" t="s">
        <v>84</v>
      </c>
      <c r="H28" s="114" t="s">
        <v>85</v>
      </c>
      <c r="I28" s="112" t="s">
        <v>86</v>
      </c>
      <c r="K28" s="67"/>
      <c r="L28" s="67"/>
      <c r="M28" s="67"/>
    </row>
    <row r="29" spans="1:13" ht="21.6" customHeight="1">
      <c r="A29" s="178"/>
      <c r="B29" s="74" t="s">
        <v>112</v>
      </c>
      <c r="C29" s="74" t="s">
        <v>112</v>
      </c>
      <c r="D29" s="74" t="s">
        <v>112</v>
      </c>
      <c r="E29" s="74" t="s">
        <v>112</v>
      </c>
      <c r="F29" s="74" t="s">
        <v>112</v>
      </c>
      <c r="G29" s="91" t="s">
        <v>113</v>
      </c>
      <c r="H29" s="91" t="s">
        <v>114</v>
      </c>
      <c r="I29" s="92" t="s">
        <v>115</v>
      </c>
      <c r="J29" s="67"/>
      <c r="K29" s="67"/>
      <c r="L29" s="67"/>
      <c r="M29" s="67"/>
    </row>
    <row r="30" spans="1:13" ht="22.15" customHeight="1">
      <c r="A30" s="75" t="s">
        <v>87</v>
      </c>
      <c r="B30" s="109"/>
      <c r="C30" s="109"/>
      <c r="D30" s="109"/>
      <c r="E30" s="109"/>
      <c r="F30" s="109"/>
      <c r="G30" s="93"/>
      <c r="H30" s="109"/>
      <c r="I30" s="94"/>
      <c r="J30" s="67"/>
      <c r="K30" s="67"/>
      <c r="L30" s="67"/>
      <c r="M30" s="67"/>
    </row>
    <row r="31" spans="1:13" ht="22.15" customHeight="1">
      <c r="A31" s="64" t="s">
        <v>88</v>
      </c>
      <c r="B31" s="95">
        <f>COUNTIF($B$8:$E$8,1)</f>
        <v>0</v>
      </c>
      <c r="C31" s="95">
        <f>COUNTIF($B$8:$E$8,2)</f>
        <v>0</v>
      </c>
      <c r="D31" s="95">
        <f>COUNTIF($B$8:$E$8,3)</f>
        <v>0</v>
      </c>
      <c r="E31" s="95">
        <f>COUNTIF($B$8:$E$8,4)</f>
        <v>0</v>
      </c>
      <c r="F31" s="95">
        <f>COUNTIF($B$8:$E$8,5)</f>
        <v>0</v>
      </c>
      <c r="G31" s="96">
        <f>J8</f>
        <v>0</v>
      </c>
      <c r="H31" s="96">
        <f t="shared" ref="H31:I35" si="1">K8</f>
        <v>0</v>
      </c>
      <c r="I31" s="96">
        <f t="shared" si="1"/>
        <v>-3</v>
      </c>
      <c r="J31" s="67"/>
      <c r="K31" s="67"/>
      <c r="L31" s="67"/>
      <c r="M31" s="67"/>
    </row>
    <row r="32" spans="1:13" ht="22.15" customHeight="1">
      <c r="A32" s="64" t="s">
        <v>89</v>
      </c>
      <c r="B32" s="95">
        <f>COUNTIF($B$9:$E$9,1)</f>
        <v>0</v>
      </c>
      <c r="C32" s="95">
        <f>COUNTIF($B$9:$E$9,2)</f>
        <v>0</v>
      </c>
      <c r="D32" s="95">
        <f>COUNTIF($B$9:$E$9,3)</f>
        <v>0</v>
      </c>
      <c r="E32" s="95">
        <f>COUNTIF($B$9:$E$9,4)</f>
        <v>0</v>
      </c>
      <c r="F32" s="95">
        <f>COUNTIF($B$9:$E$9,5)</f>
        <v>0</v>
      </c>
      <c r="G32" s="96">
        <f>J9</f>
        <v>0</v>
      </c>
      <c r="H32" s="96">
        <f t="shared" si="1"/>
        <v>0</v>
      </c>
      <c r="I32" s="96">
        <f t="shared" si="1"/>
        <v>-3</v>
      </c>
      <c r="J32" s="67"/>
      <c r="K32" s="67"/>
      <c r="L32" s="67"/>
      <c r="M32" s="67"/>
    </row>
    <row r="33" spans="1:13" ht="22.15" customHeight="1">
      <c r="A33" s="64" t="s">
        <v>90</v>
      </c>
      <c r="B33" s="95">
        <f>COUNTIF($B$10:$E$10,1)</f>
        <v>0</v>
      </c>
      <c r="C33" s="95">
        <f>COUNTIF($B$10:$E$10,2)</f>
        <v>0</v>
      </c>
      <c r="D33" s="95">
        <f>COUNTIF($B$10:$E$10,3)</f>
        <v>0</v>
      </c>
      <c r="E33" s="95">
        <f>COUNTIF($B$10:$E$10,4)</f>
        <v>0</v>
      </c>
      <c r="F33" s="95">
        <f>COUNTIF($B$10:$E$10,5)</f>
        <v>0</v>
      </c>
      <c r="G33" s="96">
        <f>J10</f>
        <v>0</v>
      </c>
      <c r="H33" s="96">
        <f t="shared" si="1"/>
        <v>0</v>
      </c>
      <c r="I33" s="96">
        <f t="shared" si="1"/>
        <v>-3</v>
      </c>
      <c r="J33" s="67"/>
      <c r="K33" s="67"/>
      <c r="L33" s="67"/>
      <c r="M33" s="67"/>
    </row>
    <row r="34" spans="1:13" ht="22.15" customHeight="1">
      <c r="A34" s="64" t="s">
        <v>91</v>
      </c>
      <c r="B34" s="95">
        <f>COUNTIF($B$11:$E$11,1)</f>
        <v>0</v>
      </c>
      <c r="C34" s="95">
        <f>COUNTIF($B$11:$E$11,2)</f>
        <v>0</v>
      </c>
      <c r="D34" s="95">
        <f>COUNTIF($B$11:$E$11,3)</f>
        <v>0</v>
      </c>
      <c r="E34" s="95">
        <f>COUNTIF($B$11:$E$11,4)</f>
        <v>0</v>
      </c>
      <c r="F34" s="95">
        <f>COUNTIF($B$11:$E$11,5)</f>
        <v>0</v>
      </c>
      <c r="G34" s="96">
        <f>J11</f>
        <v>0</v>
      </c>
      <c r="H34" s="96">
        <f t="shared" si="1"/>
        <v>0</v>
      </c>
      <c r="I34" s="96">
        <f t="shared" si="1"/>
        <v>-3</v>
      </c>
      <c r="J34" s="67"/>
      <c r="K34" s="67"/>
      <c r="L34" s="67"/>
      <c r="M34" s="67"/>
    </row>
    <row r="35" spans="1:13" ht="22.15" customHeight="1">
      <c r="A35" s="64" t="s">
        <v>92</v>
      </c>
      <c r="B35" s="95">
        <f>COUNTIF($B$12:$E$12,1)</f>
        <v>0</v>
      </c>
      <c r="C35" s="95">
        <f>COUNTIF($B$12:$E$12,2)</f>
        <v>0</v>
      </c>
      <c r="D35" s="95">
        <f>COUNTIF($B$12:$E$12,3)</f>
        <v>0</v>
      </c>
      <c r="E35" s="95">
        <f>COUNTIF($B$12:$E$12,4)</f>
        <v>0</v>
      </c>
      <c r="F35" s="95">
        <f>COUNTIF($B$12:$E$12,5)</f>
        <v>0</v>
      </c>
      <c r="G35" s="96">
        <f>J12</f>
        <v>0</v>
      </c>
      <c r="H35" s="96">
        <f t="shared" si="1"/>
        <v>0</v>
      </c>
      <c r="I35" s="96">
        <f t="shared" si="1"/>
        <v>-3</v>
      </c>
      <c r="J35" s="67"/>
      <c r="K35" s="67"/>
      <c r="L35" s="67"/>
      <c r="M35" s="67"/>
    </row>
    <row r="36" spans="1:13" ht="22.15" customHeight="1">
      <c r="A36" s="75" t="s">
        <v>93</v>
      </c>
      <c r="B36" s="95"/>
      <c r="C36" s="95"/>
      <c r="D36" s="95"/>
      <c r="E36" s="95"/>
      <c r="F36" s="95"/>
      <c r="G36" s="96"/>
      <c r="H36" s="95"/>
      <c r="I36" s="97"/>
      <c r="J36" s="67"/>
      <c r="K36" s="67"/>
      <c r="L36" s="67"/>
      <c r="M36" s="67"/>
    </row>
    <row r="37" spans="1:13" ht="22.15" customHeight="1">
      <c r="A37" s="64" t="s">
        <v>94</v>
      </c>
      <c r="B37" s="95">
        <f>COUNTIF($B$14:$E$14,1)</f>
        <v>0</v>
      </c>
      <c r="C37" s="95">
        <f>COUNTIF($B$14:$E$14,2)</f>
        <v>0</v>
      </c>
      <c r="D37" s="95">
        <f>COUNTIF($B$14:$E$14,3)</f>
        <v>0</v>
      </c>
      <c r="E37" s="95">
        <f>COUNTIF($B$14:$E$14,4)</f>
        <v>0</v>
      </c>
      <c r="F37" s="95">
        <f>COUNTIF($B$14:$E$14,5)</f>
        <v>0</v>
      </c>
      <c r="G37" s="96">
        <f>J14</f>
        <v>0</v>
      </c>
      <c r="H37" s="96">
        <f t="shared" ref="H37:I39" si="2">K14</f>
        <v>0</v>
      </c>
      <c r="I37" s="96">
        <f t="shared" si="2"/>
        <v>-3</v>
      </c>
      <c r="J37" s="67"/>
      <c r="K37" s="67"/>
      <c r="L37" s="67"/>
      <c r="M37" s="67"/>
    </row>
    <row r="38" spans="1:13" ht="22.15" customHeight="1">
      <c r="A38" s="64" t="s">
        <v>95</v>
      </c>
      <c r="B38" s="95">
        <f>COUNTIF($B$15:$E$15,1)</f>
        <v>0</v>
      </c>
      <c r="C38" s="95">
        <f>COUNTIF($B$15:$E$15,2)</f>
        <v>0</v>
      </c>
      <c r="D38" s="95">
        <f>COUNTIF($B$15:$E$15,3)</f>
        <v>0</v>
      </c>
      <c r="E38" s="95">
        <f>COUNTIF($B$15:$E$15,4)</f>
        <v>0</v>
      </c>
      <c r="F38" s="95">
        <f>COUNTIF($B$15:$E$15,5)</f>
        <v>0</v>
      </c>
      <c r="G38" s="96">
        <f>J15</f>
        <v>0</v>
      </c>
      <c r="H38" s="96">
        <f t="shared" si="2"/>
        <v>0</v>
      </c>
      <c r="I38" s="96">
        <f t="shared" si="2"/>
        <v>-3</v>
      </c>
      <c r="J38" s="67"/>
      <c r="K38" s="67"/>
      <c r="L38" s="67"/>
      <c r="M38" s="67"/>
    </row>
    <row r="39" spans="1:13" ht="22.15" customHeight="1">
      <c r="A39" s="64" t="s">
        <v>96</v>
      </c>
      <c r="B39" s="95">
        <f>COUNTIF($B$16:$E$16,1)</f>
        <v>0</v>
      </c>
      <c r="C39" s="95">
        <f>COUNTIF($B$16:$E$16,2)</f>
        <v>0</v>
      </c>
      <c r="D39" s="95">
        <f>COUNTIF($B$16:$E$16,3)</f>
        <v>0</v>
      </c>
      <c r="E39" s="95">
        <f>COUNTIF($B$16:$E$16,4)</f>
        <v>0</v>
      </c>
      <c r="F39" s="95">
        <f>COUNTIF($B$16:$E$16,5)</f>
        <v>0</v>
      </c>
      <c r="G39" s="96">
        <f>J16</f>
        <v>0</v>
      </c>
      <c r="H39" s="96">
        <f t="shared" si="2"/>
        <v>0</v>
      </c>
      <c r="I39" s="96">
        <f t="shared" si="2"/>
        <v>-3</v>
      </c>
      <c r="J39" s="67"/>
      <c r="K39" s="67"/>
      <c r="L39" s="67"/>
      <c r="M39" s="67"/>
    </row>
    <row r="40" spans="1:13" ht="22.15" customHeight="1">
      <c r="A40" s="75" t="s">
        <v>97</v>
      </c>
      <c r="B40" s="95"/>
      <c r="C40" s="95"/>
      <c r="D40" s="95"/>
      <c r="E40" s="95"/>
      <c r="F40" s="95"/>
      <c r="G40" s="96"/>
      <c r="H40" s="95"/>
      <c r="I40" s="97"/>
      <c r="J40" s="67"/>
      <c r="K40" s="67"/>
      <c r="L40" s="67"/>
      <c r="M40" s="67"/>
    </row>
    <row r="41" spans="1:13" ht="22.15" customHeight="1">
      <c r="A41" s="64" t="s">
        <v>98</v>
      </c>
      <c r="B41" s="95">
        <f>COUNTIF($B$18:$E$18,1)</f>
        <v>0</v>
      </c>
      <c r="C41" s="95">
        <f>COUNTIF($B$18:$E$18,2)</f>
        <v>0</v>
      </c>
      <c r="D41" s="95">
        <f>COUNTIF($B$18:$E$18,3)</f>
        <v>0</v>
      </c>
      <c r="E41" s="95">
        <f>COUNTIF($B$18:$E$18,4)</f>
        <v>0</v>
      </c>
      <c r="F41" s="95">
        <f>COUNTIF($B$18:$E$18,5)</f>
        <v>0</v>
      </c>
      <c r="G41" s="96">
        <f>J18</f>
        <v>0</v>
      </c>
      <c r="H41" s="96">
        <f>K18</f>
        <v>0</v>
      </c>
      <c r="I41" s="96">
        <f>L18</f>
        <v>-3</v>
      </c>
      <c r="J41" s="67"/>
      <c r="K41" s="67"/>
      <c r="L41" s="67"/>
      <c r="M41" s="67"/>
    </row>
    <row r="42" spans="1:13" ht="21.6" customHeight="1"/>
    <row r="43" spans="1:13" ht="21.6" customHeight="1">
      <c r="A43" s="69" t="s">
        <v>116</v>
      </c>
      <c r="B43" s="215" t="s">
        <v>117</v>
      </c>
      <c r="C43" s="215"/>
      <c r="D43" s="215"/>
      <c r="E43" s="98" t="s">
        <v>118</v>
      </c>
      <c r="F43" s="99">
        <f>ROUND((SUM(H31:H41)*20/900),2)</f>
        <v>0</v>
      </c>
      <c r="G43" s="110" t="s">
        <v>1</v>
      </c>
    </row>
    <row r="44" spans="1:13" ht="21.6" customHeight="1">
      <c r="B44" s="216" t="s">
        <v>119</v>
      </c>
      <c r="C44" s="216"/>
      <c r="D44" s="216"/>
    </row>
    <row r="45" spans="1:13">
      <c r="A45" s="109" t="s">
        <v>130</v>
      </c>
      <c r="B45" s="180" t="s">
        <v>131</v>
      </c>
      <c r="C45" s="180"/>
      <c r="D45" s="180" t="s">
        <v>132</v>
      </c>
      <c r="E45" s="180"/>
      <c r="F45" s="180"/>
      <c r="G45" s="180" t="s">
        <v>133</v>
      </c>
      <c r="H45" s="180"/>
      <c r="I45" s="180"/>
    </row>
    <row r="46" spans="1:13">
      <c r="A46" s="100"/>
      <c r="B46" s="180"/>
      <c r="C46" s="180"/>
      <c r="D46" s="180"/>
      <c r="E46" s="180"/>
      <c r="F46" s="180"/>
      <c r="G46" s="199"/>
      <c r="H46" s="199"/>
      <c r="I46" s="199"/>
    </row>
    <row r="47" spans="1:13">
      <c r="A47" s="101"/>
      <c r="B47" s="180"/>
      <c r="C47" s="180"/>
      <c r="D47" s="180"/>
      <c r="E47" s="180"/>
      <c r="F47" s="180"/>
      <c r="G47" s="199"/>
      <c r="H47" s="199"/>
      <c r="I47" s="199"/>
    </row>
    <row r="48" spans="1:13">
      <c r="A48" s="101"/>
      <c r="B48" s="180"/>
      <c r="C48" s="180"/>
      <c r="D48" s="180"/>
      <c r="E48" s="180"/>
      <c r="F48" s="180"/>
      <c r="G48" s="199"/>
      <c r="H48" s="199"/>
      <c r="I48" s="199"/>
    </row>
    <row r="49" spans="1:13">
      <c r="A49" s="101"/>
      <c r="B49" s="180"/>
      <c r="C49" s="180"/>
      <c r="D49" s="180"/>
      <c r="E49" s="180"/>
      <c r="F49" s="180"/>
      <c r="G49" s="199"/>
      <c r="H49" s="199"/>
      <c r="I49" s="199"/>
    </row>
    <row r="50" spans="1:13">
      <c r="A50" s="102"/>
      <c r="B50" s="180"/>
      <c r="C50" s="180"/>
      <c r="D50" s="180"/>
      <c r="E50" s="180"/>
      <c r="F50" s="180"/>
      <c r="G50" s="199"/>
      <c r="H50" s="199"/>
      <c r="I50" s="199"/>
    </row>
    <row r="51" spans="1:13" s="28" customFormat="1">
      <c r="A51" s="200" t="s">
        <v>134</v>
      </c>
      <c r="B51" s="200"/>
      <c r="C51" s="200"/>
      <c r="D51" s="200"/>
      <c r="E51" s="200"/>
      <c r="F51" s="200"/>
      <c r="G51" s="200"/>
      <c r="H51" s="200"/>
      <c r="I51" s="200"/>
    </row>
    <row r="52" spans="1:13" s="62" customFormat="1" ht="18"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5"/>
      <c r="M52" s="103"/>
    </row>
    <row r="53" spans="1:13" s="62" customFormat="1" ht="18">
      <c r="B53" s="103"/>
      <c r="C53" s="103"/>
      <c r="D53" s="103"/>
      <c r="E53" s="103"/>
      <c r="F53" s="103"/>
      <c r="G53" s="104"/>
      <c r="H53" s="104"/>
      <c r="I53" s="104"/>
      <c r="J53" s="104"/>
      <c r="K53" s="104"/>
      <c r="L53" s="105"/>
      <c r="M53" s="103"/>
    </row>
    <row r="54" spans="1:13" s="62" customFormat="1" ht="18">
      <c r="B54" s="103"/>
      <c r="C54" s="103"/>
      <c r="D54" s="103"/>
      <c r="E54" s="103"/>
      <c r="F54" s="103"/>
      <c r="G54" s="104"/>
      <c r="H54" s="104"/>
      <c r="I54" s="104"/>
      <c r="J54" s="104"/>
      <c r="K54" s="104"/>
      <c r="L54" s="105"/>
      <c r="M54" s="103"/>
    </row>
    <row r="55" spans="1:13" s="62" customFormat="1" ht="18">
      <c r="B55" s="103"/>
      <c r="C55" s="103"/>
      <c r="D55" s="103"/>
      <c r="E55" s="103"/>
      <c r="F55" s="103"/>
      <c r="G55" s="104"/>
      <c r="H55" s="104"/>
      <c r="I55" s="104"/>
      <c r="J55" s="104"/>
      <c r="K55" s="104"/>
      <c r="L55" s="105"/>
      <c r="M55" s="103"/>
    </row>
    <row r="56" spans="1:13" s="62" customFormat="1" ht="18">
      <c r="B56" s="103"/>
      <c r="C56" s="103"/>
      <c r="D56" s="103"/>
      <c r="E56" s="103"/>
      <c r="F56" s="103"/>
      <c r="G56" s="104"/>
      <c r="H56" s="104"/>
      <c r="I56" s="104"/>
      <c r="J56" s="104"/>
      <c r="K56" s="104"/>
      <c r="L56" s="105"/>
      <c r="M56" s="103"/>
    </row>
    <row r="57" spans="1:13" s="62" customFormat="1" ht="18">
      <c r="B57" s="103"/>
      <c r="C57" s="103"/>
      <c r="D57" s="103"/>
      <c r="E57" s="103"/>
      <c r="F57" s="103"/>
      <c r="G57" s="104"/>
      <c r="H57" s="104"/>
      <c r="I57" s="104"/>
      <c r="J57" s="104"/>
      <c r="K57" s="104"/>
      <c r="L57" s="105"/>
      <c r="M57" s="103"/>
    </row>
    <row r="58" spans="1:13" s="62" customFormat="1" ht="18">
      <c r="B58" s="103"/>
      <c r="C58" s="103"/>
      <c r="D58" s="103"/>
      <c r="E58" s="103"/>
      <c r="F58" s="103"/>
      <c r="G58" s="104"/>
      <c r="H58" s="104"/>
      <c r="I58" s="104"/>
      <c r="J58" s="104"/>
      <c r="K58" s="104"/>
      <c r="L58" s="105"/>
      <c r="M58" s="103"/>
    </row>
    <row r="59" spans="1:13" s="62" customFormat="1" ht="18">
      <c r="B59" s="103"/>
      <c r="C59" s="103"/>
      <c r="D59" s="103"/>
      <c r="E59" s="103"/>
      <c r="F59" s="103"/>
      <c r="G59" s="104"/>
      <c r="H59" s="104"/>
      <c r="I59" s="104"/>
      <c r="J59" s="104"/>
      <c r="K59" s="104"/>
      <c r="L59" s="105"/>
      <c r="M59" s="103"/>
    </row>
    <row r="60" spans="1:13" s="62" customFormat="1" ht="18">
      <c r="B60" s="103"/>
      <c r="C60" s="103"/>
      <c r="D60" s="103"/>
      <c r="E60" s="103"/>
      <c r="F60" s="103"/>
      <c r="G60" s="104"/>
      <c r="H60" s="104"/>
      <c r="I60" s="104"/>
      <c r="J60" s="104"/>
      <c r="K60" s="104"/>
      <c r="L60" s="105"/>
      <c r="M60" s="103"/>
    </row>
    <row r="61" spans="1:13" s="62" customFormat="1" ht="18">
      <c r="B61" s="103"/>
      <c r="C61" s="103"/>
      <c r="D61" s="103"/>
      <c r="E61" s="103"/>
      <c r="F61" s="103"/>
      <c r="G61" s="104"/>
      <c r="H61" s="104"/>
      <c r="I61" s="104"/>
      <c r="J61" s="104"/>
      <c r="K61" s="104"/>
      <c r="L61" s="105"/>
      <c r="M61" s="103"/>
    </row>
    <row r="62" spans="1:13" s="62" customFormat="1" ht="18">
      <c r="B62" s="103"/>
      <c r="C62" s="103"/>
      <c r="D62" s="103"/>
      <c r="E62" s="103"/>
      <c r="F62" s="103"/>
      <c r="G62" s="104"/>
      <c r="H62" s="104"/>
      <c r="I62" s="104"/>
      <c r="J62" s="104"/>
      <c r="K62" s="104"/>
      <c r="L62" s="105"/>
      <c r="M62" s="103"/>
    </row>
    <row r="63" spans="1:13" s="62" customFormat="1" ht="18">
      <c r="B63" s="103"/>
      <c r="C63" s="103"/>
      <c r="D63" s="103"/>
      <c r="E63" s="103"/>
      <c r="F63" s="103"/>
      <c r="G63" s="104"/>
      <c r="H63" s="104"/>
      <c r="I63" s="104"/>
      <c r="J63" s="104"/>
      <c r="K63" s="104"/>
      <c r="L63" s="105"/>
      <c r="M63" s="103"/>
    </row>
    <row r="64" spans="1:13" s="106" customFormat="1">
      <c r="A64" s="201" t="s">
        <v>135</v>
      </c>
      <c r="B64" s="202"/>
      <c r="C64" s="202"/>
      <c r="D64" s="202"/>
      <c r="E64" s="202"/>
      <c r="F64" s="202"/>
      <c r="G64" s="202"/>
      <c r="H64" s="202"/>
      <c r="I64" s="203"/>
    </row>
    <row r="65" spans="1:13" s="26" customFormat="1">
      <c r="A65" s="196" t="s">
        <v>136</v>
      </c>
      <c r="B65" s="197"/>
      <c r="C65" s="197"/>
      <c r="D65" s="197"/>
      <c r="E65" s="197"/>
      <c r="F65" s="197"/>
      <c r="G65" s="197"/>
      <c r="H65" s="197"/>
      <c r="I65" s="198"/>
    </row>
    <row r="66" spans="1:13" s="26" customFormat="1" ht="36" customHeight="1">
      <c r="A66" s="196" t="s">
        <v>138</v>
      </c>
      <c r="B66" s="197"/>
      <c r="C66" s="197"/>
      <c r="D66" s="197"/>
      <c r="E66" s="197"/>
      <c r="F66" s="197"/>
      <c r="G66" s="197"/>
      <c r="H66" s="197"/>
      <c r="I66" s="198"/>
    </row>
    <row r="67" spans="1:13" s="62" customFormat="1" ht="27.75" customHeight="1">
      <c r="A67" s="189"/>
      <c r="B67" s="190"/>
      <c r="C67" s="190"/>
      <c r="D67" s="190"/>
      <c r="E67" s="190"/>
      <c r="F67" s="190"/>
      <c r="G67" s="190"/>
      <c r="H67" s="190"/>
      <c r="I67" s="191"/>
      <c r="J67" s="104"/>
      <c r="K67" s="104"/>
      <c r="L67" s="105"/>
      <c r="M67" s="103"/>
    </row>
    <row r="68" spans="1:13" s="62" customFormat="1" ht="26.25" customHeight="1">
      <c r="A68" s="192"/>
      <c r="B68" s="193"/>
      <c r="C68" s="193"/>
      <c r="D68" s="193"/>
      <c r="E68" s="193"/>
      <c r="F68" s="193"/>
      <c r="G68" s="193"/>
      <c r="H68" s="193"/>
      <c r="I68" s="194"/>
      <c r="J68" s="104"/>
      <c r="K68" s="104"/>
      <c r="L68" s="105"/>
      <c r="M68" s="103"/>
    </row>
  </sheetData>
  <mergeCells count="23">
    <mergeCell ref="D46:F50"/>
    <mergeCell ref="G46:I50"/>
    <mergeCell ref="A51:I51"/>
    <mergeCell ref="B44:D44"/>
    <mergeCell ref="A27:A29"/>
    <mergeCell ref="B27:F27"/>
    <mergeCell ref="G27:H27"/>
    <mergeCell ref="A64:I64"/>
    <mergeCell ref="A67:I68"/>
    <mergeCell ref="A3:N3"/>
    <mergeCell ref="A4:A5"/>
    <mergeCell ref="B4:E4"/>
    <mergeCell ref="F4:I4"/>
    <mergeCell ref="J4:K4"/>
    <mergeCell ref="J5:J6"/>
    <mergeCell ref="K5:K6"/>
    <mergeCell ref="B43:D43"/>
    <mergeCell ref="A66:I66"/>
    <mergeCell ref="A65:I65"/>
    <mergeCell ref="B45:C45"/>
    <mergeCell ref="D45:F45"/>
    <mergeCell ref="G45:I45"/>
    <mergeCell ref="B46:C50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16" workbookViewId="0">
      <selection activeCell="A23" sqref="A23:XFD23"/>
    </sheetView>
  </sheetViews>
  <sheetFormatPr defaultColWidth="8.875" defaultRowHeight="21"/>
  <cols>
    <col min="1" max="1" width="39.625" style="67" customWidth="1"/>
    <col min="2" max="6" width="12.125" style="70" customWidth="1"/>
    <col min="7" max="7" width="9.75" style="71" customWidth="1"/>
    <col min="8" max="8" width="8.875" style="71" customWidth="1"/>
    <col min="9" max="9" width="12.25" style="71" customWidth="1"/>
    <col min="10" max="11" width="9.375" style="71" customWidth="1"/>
    <col min="12" max="12" width="11.625" style="72" customWidth="1"/>
    <col min="13" max="13" width="11.625" style="70" customWidth="1"/>
    <col min="14" max="14" width="16.25" style="67" customWidth="1"/>
    <col min="15" max="16384" width="8.875" style="67"/>
  </cols>
  <sheetData>
    <row r="1" spans="1:14" ht="21.6" customHeight="1">
      <c r="A1" s="68" t="s">
        <v>158</v>
      </c>
    </row>
    <row r="2" spans="1:14" ht="21.6" customHeight="1">
      <c r="A2" s="66" t="s">
        <v>102</v>
      </c>
      <c r="B2" s="66" t="s">
        <v>103</v>
      </c>
      <c r="C2" s="66"/>
      <c r="D2" s="69"/>
      <c r="E2" s="66"/>
      <c r="F2" s="73" t="s">
        <v>104</v>
      </c>
      <c r="G2" s="67"/>
    </row>
    <row r="3" spans="1:14" s="62" customFormat="1" ht="21.6" customHeight="1">
      <c r="A3" s="204" t="s">
        <v>150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s="68" customFormat="1" ht="32.450000000000003" customHeight="1">
      <c r="A4" s="176" t="s">
        <v>75</v>
      </c>
      <c r="B4" s="212" t="s">
        <v>76</v>
      </c>
      <c r="C4" s="213"/>
      <c r="D4" s="213"/>
      <c r="E4" s="206" t="s">
        <v>77</v>
      </c>
      <c r="F4" s="207"/>
      <c r="G4" s="208"/>
      <c r="H4" s="157" t="s">
        <v>5</v>
      </c>
      <c r="I4" s="159"/>
      <c r="J4" s="111" t="s">
        <v>78</v>
      </c>
    </row>
    <row r="5" spans="1:14" s="68" customFormat="1" ht="21.6" customHeight="1">
      <c r="A5" s="177"/>
      <c r="B5" s="76" t="s">
        <v>79</v>
      </c>
      <c r="C5" s="76" t="s">
        <v>80</v>
      </c>
      <c r="D5" s="76" t="s">
        <v>81</v>
      </c>
      <c r="E5" s="113" t="s">
        <v>79</v>
      </c>
      <c r="F5" s="113" t="s">
        <v>80</v>
      </c>
      <c r="G5" s="113" t="s">
        <v>81</v>
      </c>
      <c r="H5" s="209" t="s">
        <v>84</v>
      </c>
      <c r="I5" s="181" t="s">
        <v>85</v>
      </c>
      <c r="J5" s="112" t="s">
        <v>86</v>
      </c>
    </row>
    <row r="6" spans="1:14" s="68" customFormat="1" ht="16.149999999999999" customHeight="1">
      <c r="A6" s="112"/>
      <c r="B6" s="76"/>
      <c r="C6" s="76"/>
      <c r="D6" s="76"/>
      <c r="E6" s="77">
        <v>40</v>
      </c>
      <c r="F6" s="77">
        <v>30</v>
      </c>
      <c r="G6" s="77">
        <v>30</v>
      </c>
      <c r="H6" s="209"/>
      <c r="I6" s="210"/>
      <c r="J6" s="112"/>
    </row>
    <row r="7" spans="1:14" ht="28.15" customHeight="1">
      <c r="A7" s="63" t="s">
        <v>87</v>
      </c>
      <c r="B7" s="78"/>
      <c r="C7" s="78"/>
      <c r="D7" s="78"/>
      <c r="E7" s="78"/>
      <c r="F7" s="78"/>
      <c r="G7" s="78"/>
      <c r="H7" s="78"/>
      <c r="I7" s="78"/>
      <c r="J7" s="79"/>
      <c r="K7" s="67"/>
      <c r="L7" s="67"/>
      <c r="M7" s="67"/>
    </row>
    <row r="8" spans="1:14" ht="23.45" customHeight="1">
      <c r="A8" s="64" t="s">
        <v>88</v>
      </c>
      <c r="B8" s="80"/>
      <c r="C8" s="80"/>
      <c r="D8" s="80"/>
      <c r="E8" s="81">
        <f>ROUND((B8*$E$6)/100,2)</f>
        <v>0</v>
      </c>
      <c r="F8" s="81">
        <f>ROUND((C8*$F$6)/100,2)</f>
        <v>0</v>
      </c>
      <c r="G8" s="81">
        <f>ROUND((D8*$G$6)/100,2)</f>
        <v>0</v>
      </c>
      <c r="H8" s="81">
        <f>SUM(E8:G8)</f>
        <v>0</v>
      </c>
      <c r="I8" s="81">
        <f>IF($H8=0,0,IF(AND($H8&gt;0,$H8&lt;=1),(($H8-0)*25)+0,IF(AND($H8&gt;1,$H8&lt;=2),(($H8-1)*25)+25,IF(AND($H8&gt;2,$H8&lt;=3),(($H8-2)*25)+50,IF(AND($H8&gt;3,$H8&lt;=4),(($H8-3)*15)+75,IF(AND($H8&gt;4,#REF!&lt;=5),(($H8-4)*10)+90))))))</f>
        <v>0</v>
      </c>
      <c r="J8" s="82">
        <f>H8-3</f>
        <v>-3</v>
      </c>
      <c r="K8" s="67"/>
      <c r="L8" s="67"/>
      <c r="M8" s="67"/>
    </row>
    <row r="9" spans="1:14" ht="23.45" customHeight="1">
      <c r="A9" s="64" t="s">
        <v>89</v>
      </c>
      <c r="B9" s="80"/>
      <c r="C9" s="80"/>
      <c r="D9" s="80"/>
      <c r="E9" s="81">
        <f>ROUND((B9*$E$6)/100,2)</f>
        <v>0</v>
      </c>
      <c r="F9" s="81">
        <f>ROUND((C9*$F$6)/100,2)</f>
        <v>0</v>
      </c>
      <c r="G9" s="81">
        <f>ROUND((D9*$G$6)/100,2)</f>
        <v>0</v>
      </c>
      <c r="H9" s="81">
        <f>SUM(E9:G9)</f>
        <v>0</v>
      </c>
      <c r="I9" s="81">
        <f>IF($H9=0,0,IF(AND($H9&gt;0,$H9&lt;=1),(($H9-0)*25)+0,IF(AND($H9&gt;1,$H9&lt;=2),(($H9-1)*25)+25,IF(AND($H9&gt;2,$H9&lt;=3),(($H9-2)*25)+50,IF(AND($H9&gt;3,$H9&lt;=4),(($H9-3)*15)+75,IF(AND($H9&gt;4,#REF!&lt;=5),(($H9-4)*10)+90))))))</f>
        <v>0</v>
      </c>
      <c r="J9" s="82">
        <f t="shared" ref="J9:J18" si="0">H9-3</f>
        <v>-3</v>
      </c>
      <c r="K9" s="67"/>
      <c r="L9" s="67"/>
      <c r="M9" s="67"/>
    </row>
    <row r="10" spans="1:14" ht="23.45" customHeight="1">
      <c r="A10" s="64" t="s">
        <v>90</v>
      </c>
      <c r="B10" s="80"/>
      <c r="C10" s="80"/>
      <c r="D10" s="80"/>
      <c r="E10" s="81">
        <f>ROUND((B10*$E$6)/100,2)</f>
        <v>0</v>
      </c>
      <c r="F10" s="81">
        <f>ROUND((C10*$F$6)/100,2)</f>
        <v>0</v>
      </c>
      <c r="G10" s="81">
        <f>ROUND((D10*$G$6)/100,2)</f>
        <v>0</v>
      </c>
      <c r="H10" s="81">
        <f>SUM(E10:G10)</f>
        <v>0</v>
      </c>
      <c r="I10" s="81">
        <f>IF($H10=0,0,IF(AND($H10&gt;0,$H10&lt;=1),(($H10-0)*25)+0,IF(AND($H10&gt;1,$H10&lt;=2),(($H10-1)*25)+25,IF(AND($H10&gt;2,$H10&lt;=3),(($H10-2)*25)+50,IF(AND($H10&gt;3,$H10&lt;=4),(($H10-3)*15)+75,IF(AND($H10&gt;4,#REF!&lt;=5),(($H10-4)*10)+90))))))</f>
        <v>0</v>
      </c>
      <c r="J10" s="82">
        <f t="shared" si="0"/>
        <v>-3</v>
      </c>
      <c r="K10" s="67"/>
      <c r="L10" s="67"/>
      <c r="M10" s="67"/>
    </row>
    <row r="11" spans="1:14" ht="23.45" customHeight="1">
      <c r="A11" s="64" t="s">
        <v>91</v>
      </c>
      <c r="B11" s="80"/>
      <c r="C11" s="80"/>
      <c r="D11" s="80"/>
      <c r="E11" s="81">
        <f>ROUND((B11*$E$6)/100,2)</f>
        <v>0</v>
      </c>
      <c r="F11" s="81">
        <f>ROUND((C11*$F$6)/100,2)</f>
        <v>0</v>
      </c>
      <c r="G11" s="81">
        <f>ROUND((D11*$G$6)/100,2)</f>
        <v>0</v>
      </c>
      <c r="H11" s="81">
        <f>SUM(E11:G11)</f>
        <v>0</v>
      </c>
      <c r="I11" s="81">
        <f>IF($H11=0,0,IF(AND($H11&gt;0,$H11&lt;=1),(($H11-0)*25)+0,IF(AND($H11&gt;1,$H11&lt;=2),(($H11-1)*25)+25,IF(AND($H11&gt;2,$H11&lt;=3),(($H11-2)*25)+50,IF(AND($H11&gt;3,$H11&lt;=4),(($H11-3)*15)+75,IF(AND($H11&gt;4,#REF!&lt;=5),(($H11-4)*10)+90))))))</f>
        <v>0</v>
      </c>
      <c r="J11" s="82">
        <f t="shared" si="0"/>
        <v>-3</v>
      </c>
      <c r="K11" s="67"/>
      <c r="L11" s="67"/>
      <c r="M11" s="67"/>
    </row>
    <row r="12" spans="1:14" ht="23.45" customHeight="1">
      <c r="A12" s="64" t="s">
        <v>92</v>
      </c>
      <c r="B12" s="80"/>
      <c r="C12" s="80"/>
      <c r="D12" s="80"/>
      <c r="E12" s="81">
        <f>ROUND((B12*$E$6)/100,2)</f>
        <v>0</v>
      </c>
      <c r="F12" s="81">
        <f>ROUND((C12*$F$6)/100,2)</f>
        <v>0</v>
      </c>
      <c r="G12" s="81">
        <f>ROUND((D12*$G$6)/100,2)</f>
        <v>0</v>
      </c>
      <c r="H12" s="81">
        <f>SUM(E12:G12)</f>
        <v>0</v>
      </c>
      <c r="I12" s="81">
        <f>IF($H12=0,0,IF(AND($H12&gt;0,$H12&lt;=1),(($H12-0)*25)+0,IF(AND($H12&gt;1,$H12&lt;=2),(($H12-1)*25)+25,IF(AND($H12&gt;2,$H12&lt;=3),(($H12-2)*25)+50,IF(AND($H12&gt;3,$H12&lt;=4),(($H12-3)*15)+75,IF(AND($H12&gt;4,#REF!&lt;=5),(($H12-4)*10)+90))))))</f>
        <v>0</v>
      </c>
      <c r="J12" s="82">
        <f t="shared" si="0"/>
        <v>-3</v>
      </c>
      <c r="K12" s="67"/>
      <c r="L12" s="67"/>
      <c r="M12" s="67"/>
    </row>
    <row r="13" spans="1:14" ht="23.45" customHeight="1">
      <c r="A13" s="63" t="s">
        <v>93</v>
      </c>
      <c r="B13" s="83"/>
      <c r="C13" s="83"/>
      <c r="D13" s="83"/>
      <c r="E13" s="78"/>
      <c r="F13" s="78"/>
      <c r="G13" s="78"/>
      <c r="H13" s="78"/>
      <c r="I13" s="84"/>
      <c r="J13" s="85"/>
      <c r="K13" s="67"/>
      <c r="L13" s="67"/>
      <c r="M13" s="67"/>
    </row>
    <row r="14" spans="1:14" ht="23.45" customHeight="1">
      <c r="A14" s="64" t="s">
        <v>94</v>
      </c>
      <c r="B14" s="80"/>
      <c r="C14" s="80"/>
      <c r="D14" s="80"/>
      <c r="E14" s="81">
        <f>ROUND((B14*$E$6)/100,2)</f>
        <v>0</v>
      </c>
      <c r="F14" s="81">
        <f>ROUND((C14*$F$6)/100,2)</f>
        <v>0</v>
      </c>
      <c r="G14" s="81">
        <f>ROUND((D14*$G$6)/100,2)</f>
        <v>0</v>
      </c>
      <c r="H14" s="81">
        <f>SUM(E14:G14)</f>
        <v>0</v>
      </c>
      <c r="I14" s="81">
        <f>IF($H14=0,0,IF(AND($H14&gt;0,$H14&lt;=1),(($H14-0)*25)+0,IF(AND($H14&gt;1,$H14&lt;=2),(($H14-1)*25)+25,IF(AND($H14&gt;2,$H14&lt;=3),(($H14-2)*25)+50,IF(AND($H14&gt;3,$H14&lt;=4),(($H14-3)*15)+75,IF(AND($H14&gt;4,#REF!&lt;=5),(($H14-4)*10)+90))))))</f>
        <v>0</v>
      </c>
      <c r="J14" s="82">
        <f t="shared" si="0"/>
        <v>-3</v>
      </c>
      <c r="K14" s="67"/>
      <c r="L14" s="67"/>
      <c r="M14" s="67"/>
    </row>
    <row r="15" spans="1:14" ht="23.45" customHeight="1">
      <c r="A15" s="64" t="s">
        <v>95</v>
      </c>
      <c r="B15" s="80"/>
      <c r="C15" s="80"/>
      <c r="D15" s="80"/>
      <c r="E15" s="81">
        <f>ROUND((B15*$E$6)/100,2)</f>
        <v>0</v>
      </c>
      <c r="F15" s="81">
        <f>ROUND((C15*$F$6)/100,2)</f>
        <v>0</v>
      </c>
      <c r="G15" s="81">
        <f>ROUND((D15*$G$6)/100,2)</f>
        <v>0</v>
      </c>
      <c r="H15" s="81">
        <f>SUM(E15:G15)</f>
        <v>0</v>
      </c>
      <c r="I15" s="81">
        <f>IF($H15=0,0,IF(AND($H15&gt;0,$H15&lt;=1),(($H15-0)*25)+0,IF(AND($H15&gt;1,$H15&lt;=2),(($H15-1)*25)+25,IF(AND($H15&gt;2,$H15&lt;=3),(($H15-2)*25)+50,IF(AND($H15&gt;3,$H15&lt;=4),(($H15-3)*15)+75,IF(AND($H15&gt;4,#REF!&lt;=5),(($H15-4)*10)+90))))))</f>
        <v>0</v>
      </c>
      <c r="J15" s="82">
        <f t="shared" si="0"/>
        <v>-3</v>
      </c>
      <c r="K15" s="67"/>
      <c r="L15" s="67"/>
      <c r="M15" s="67"/>
    </row>
    <row r="16" spans="1:14" ht="23.45" customHeight="1">
      <c r="A16" s="64" t="s">
        <v>96</v>
      </c>
      <c r="B16" s="80"/>
      <c r="C16" s="80"/>
      <c r="D16" s="80"/>
      <c r="E16" s="81">
        <f>ROUND((B16*$E$6)/100,2)</f>
        <v>0</v>
      </c>
      <c r="F16" s="81">
        <f>ROUND((C16*$F$6)/100,2)</f>
        <v>0</v>
      </c>
      <c r="G16" s="81">
        <f>ROUND((D16*$G$6)/100,2)</f>
        <v>0</v>
      </c>
      <c r="H16" s="81">
        <f>SUM(E16:G16)</f>
        <v>0</v>
      </c>
      <c r="I16" s="81">
        <f>IF($H16=0,0,IF(AND($H16&gt;0,$H16&lt;=1),(($H16-0)*25)+0,IF(AND($H16&gt;1,$H16&lt;=2),(($H16-1)*25)+25,IF(AND($H16&gt;2,$H16&lt;=3),(($H16-2)*25)+50,IF(AND($H16&gt;3,$H16&lt;=4),(($H16-3)*15)+75,IF(AND($H16&gt;4,#REF!&lt;=5),(($H16-4)*10)+90))))))</f>
        <v>0</v>
      </c>
      <c r="J16" s="82">
        <f t="shared" si="0"/>
        <v>-3</v>
      </c>
      <c r="K16" s="67"/>
      <c r="L16" s="67"/>
      <c r="M16" s="67"/>
    </row>
    <row r="17" spans="1:13" ht="23.45" customHeight="1">
      <c r="A17" s="63" t="s">
        <v>97</v>
      </c>
      <c r="B17" s="86"/>
      <c r="C17" s="86"/>
      <c r="D17" s="86"/>
      <c r="E17" s="78"/>
      <c r="F17" s="78"/>
      <c r="G17" s="78"/>
      <c r="H17" s="78"/>
      <c r="I17" s="84"/>
      <c r="J17" s="87"/>
      <c r="K17" s="67"/>
      <c r="L17" s="67"/>
      <c r="M17" s="67"/>
    </row>
    <row r="18" spans="1:13" ht="23.45" customHeight="1">
      <c r="A18" s="64" t="s">
        <v>98</v>
      </c>
      <c r="B18" s="80"/>
      <c r="C18" s="80"/>
      <c r="D18" s="80"/>
      <c r="E18" s="81">
        <f>ROUND((B18*$E$6)/100,2)</f>
        <v>0</v>
      </c>
      <c r="F18" s="81">
        <f>ROUND((C18*$F$6)/100,2)</f>
        <v>0</v>
      </c>
      <c r="G18" s="81">
        <f>ROUND((D18*$G$6)/100,2)</f>
        <v>0</v>
      </c>
      <c r="H18" s="81">
        <f>SUM(E18:G18)</f>
        <v>0</v>
      </c>
      <c r="I18" s="81">
        <f>IF($H18=0,0,IF(AND($H18&gt;0,$H18&lt;=1),(($H18-0)*25)+0,IF(AND($H18&gt;1,$H18&lt;=2),(($H18-1)*25)+25,IF(AND($H18&gt;2,$H18&lt;=3),(($H18-2)*25)+50,IF(AND($H18&gt;3,$H18&lt;=4),(($H18-3)*15)+75,IF(AND($H18&gt;4,#REF!&lt;=5),(($H18-4)*10)+90))))))</f>
        <v>0</v>
      </c>
      <c r="J18" s="82">
        <f t="shared" si="0"/>
        <v>-3</v>
      </c>
      <c r="K18" s="67"/>
      <c r="L18" s="67"/>
      <c r="M18" s="67"/>
    </row>
    <row r="19" spans="1:13" ht="21.6" customHeight="1">
      <c r="A19" s="65" t="s">
        <v>99</v>
      </c>
    </row>
    <row r="20" spans="1:13" ht="21.6" customHeight="1">
      <c r="A20" s="66" t="s">
        <v>100</v>
      </c>
    </row>
    <row r="21" spans="1:13" ht="21.6" customHeight="1">
      <c r="A21" s="67" t="s">
        <v>101</v>
      </c>
    </row>
    <row r="22" spans="1:13" ht="21.6" customHeight="1"/>
    <row r="23" spans="1:13" ht="21.6" customHeight="1">
      <c r="A23" s="68" t="s">
        <v>157</v>
      </c>
    </row>
    <row r="24" spans="1:13" ht="21.6" customHeight="1">
      <c r="A24" s="66" t="s">
        <v>151</v>
      </c>
      <c r="B24" s="69"/>
      <c r="C24" s="66"/>
      <c r="D24" s="69"/>
      <c r="E24" s="66"/>
      <c r="J24" s="72"/>
      <c r="K24" s="72"/>
      <c r="L24" s="70"/>
      <c r="M24" s="67"/>
    </row>
    <row r="25" spans="1:13" ht="21.6" customHeight="1">
      <c r="A25" s="66" t="s">
        <v>102</v>
      </c>
      <c r="B25" s="66" t="s">
        <v>103</v>
      </c>
      <c r="C25" s="66"/>
      <c r="D25" s="69"/>
      <c r="E25" s="66"/>
      <c r="F25" s="73" t="s">
        <v>104</v>
      </c>
      <c r="G25" s="67"/>
      <c r="J25" s="72"/>
      <c r="K25" s="72"/>
      <c r="L25" s="70"/>
      <c r="M25" s="67"/>
    </row>
    <row r="26" spans="1:13" ht="21.6" customHeight="1">
      <c r="J26" s="72"/>
      <c r="K26" s="72"/>
      <c r="L26" s="70"/>
      <c r="M26" s="67"/>
    </row>
    <row r="27" spans="1:13" ht="21.6" customHeight="1">
      <c r="A27" s="176" t="s">
        <v>105</v>
      </c>
      <c r="B27" s="211" t="s">
        <v>106</v>
      </c>
      <c r="C27" s="211"/>
      <c r="D27" s="211"/>
      <c r="E27" s="211"/>
      <c r="F27" s="211"/>
      <c r="G27" s="157" t="s">
        <v>5</v>
      </c>
      <c r="H27" s="159"/>
      <c r="I27" s="111" t="s">
        <v>78</v>
      </c>
    </row>
    <row r="28" spans="1:13" ht="42">
      <c r="A28" s="177"/>
      <c r="B28" s="88" t="s">
        <v>107</v>
      </c>
      <c r="C28" s="89" t="s">
        <v>108</v>
      </c>
      <c r="D28" s="89" t="s">
        <v>109</v>
      </c>
      <c r="E28" s="89" t="s">
        <v>110</v>
      </c>
      <c r="F28" s="88" t="s">
        <v>111</v>
      </c>
      <c r="G28" s="90" t="s">
        <v>84</v>
      </c>
      <c r="H28" s="114" t="s">
        <v>85</v>
      </c>
      <c r="I28" s="112" t="s">
        <v>86</v>
      </c>
      <c r="K28" s="67"/>
      <c r="L28" s="67"/>
      <c r="M28" s="67"/>
    </row>
    <row r="29" spans="1:13" ht="21.6" customHeight="1">
      <c r="A29" s="178"/>
      <c r="B29" s="122" t="s">
        <v>112</v>
      </c>
      <c r="C29" s="122" t="s">
        <v>112</v>
      </c>
      <c r="D29" s="122" t="s">
        <v>112</v>
      </c>
      <c r="E29" s="122" t="s">
        <v>112</v>
      </c>
      <c r="F29" s="122" t="s">
        <v>112</v>
      </c>
      <c r="G29" s="91" t="s">
        <v>113</v>
      </c>
      <c r="H29" s="91" t="s">
        <v>114</v>
      </c>
      <c r="I29" s="92" t="s">
        <v>115</v>
      </c>
      <c r="J29" s="67"/>
      <c r="K29" s="67"/>
      <c r="L29" s="67"/>
      <c r="M29" s="67"/>
    </row>
    <row r="30" spans="1:13" ht="22.15" customHeight="1">
      <c r="A30" s="75" t="s">
        <v>87</v>
      </c>
      <c r="B30" s="109"/>
      <c r="C30" s="109"/>
      <c r="D30" s="109"/>
      <c r="E30" s="109"/>
      <c r="F30" s="109"/>
      <c r="G30" s="93"/>
      <c r="H30" s="109"/>
      <c r="I30" s="94"/>
      <c r="J30" s="67"/>
      <c r="K30" s="67"/>
      <c r="L30" s="67"/>
      <c r="M30" s="67"/>
    </row>
    <row r="31" spans="1:13" ht="22.15" customHeight="1">
      <c r="A31" s="64" t="s">
        <v>88</v>
      </c>
      <c r="B31" s="95">
        <f>COUNTIF($B$8:$D$8,1)</f>
        <v>0</v>
      </c>
      <c r="C31" s="95">
        <f>COUNTIF($B$8:$D$8,2)</f>
        <v>0</v>
      </c>
      <c r="D31" s="95">
        <f>COUNTIF($B$8:$D$8,3)</f>
        <v>0</v>
      </c>
      <c r="E31" s="95">
        <f>COUNTIF($B$8:$D$8,4)</f>
        <v>0</v>
      </c>
      <c r="F31" s="95">
        <f>COUNTIF($B$8:$D$8,5)</f>
        <v>0</v>
      </c>
      <c r="G31" s="96">
        <f>H8</f>
        <v>0</v>
      </c>
      <c r="H31" s="96">
        <f t="shared" ref="H31:I35" si="1">I8</f>
        <v>0</v>
      </c>
      <c r="I31" s="96">
        <f t="shared" si="1"/>
        <v>-3</v>
      </c>
      <c r="J31" s="67"/>
      <c r="K31" s="67"/>
      <c r="L31" s="67"/>
      <c r="M31" s="67"/>
    </row>
    <row r="32" spans="1:13" ht="22.15" customHeight="1">
      <c r="A32" s="64" t="s">
        <v>89</v>
      </c>
      <c r="B32" s="95">
        <f>COUNTIF($B$9:$D$9,1)</f>
        <v>0</v>
      </c>
      <c r="C32" s="95">
        <f>COUNTIF($B$9:$D$9,2)</f>
        <v>0</v>
      </c>
      <c r="D32" s="95">
        <f>COUNTIF($B$9:$D$9,3)</f>
        <v>0</v>
      </c>
      <c r="E32" s="95">
        <f>COUNTIF($B$9:$D$9,4)</f>
        <v>0</v>
      </c>
      <c r="F32" s="95">
        <f>COUNTIF($B$9:$D$9,5)</f>
        <v>0</v>
      </c>
      <c r="G32" s="96">
        <f>H9</f>
        <v>0</v>
      </c>
      <c r="H32" s="96">
        <f t="shared" si="1"/>
        <v>0</v>
      </c>
      <c r="I32" s="96">
        <f t="shared" si="1"/>
        <v>-3</v>
      </c>
      <c r="J32" s="67"/>
      <c r="K32" s="67"/>
      <c r="L32" s="67"/>
      <c r="M32" s="67"/>
    </row>
    <row r="33" spans="1:13" ht="22.15" customHeight="1">
      <c r="A33" s="64" t="s">
        <v>90</v>
      </c>
      <c r="B33" s="95">
        <f>COUNTIF($B$10:$D$10,1)</f>
        <v>0</v>
      </c>
      <c r="C33" s="95">
        <f>COUNTIF($B$10:$D$10,2)</f>
        <v>0</v>
      </c>
      <c r="D33" s="95">
        <f>COUNTIF($B$10:$D$10,3)</f>
        <v>0</v>
      </c>
      <c r="E33" s="95">
        <f>COUNTIF($B$10:$D$10,4)</f>
        <v>0</v>
      </c>
      <c r="F33" s="95">
        <f>COUNTIF($B$10:$D$10,5)</f>
        <v>0</v>
      </c>
      <c r="G33" s="96">
        <f>H10</f>
        <v>0</v>
      </c>
      <c r="H33" s="96">
        <f t="shared" si="1"/>
        <v>0</v>
      </c>
      <c r="I33" s="96">
        <f t="shared" si="1"/>
        <v>-3</v>
      </c>
      <c r="J33" s="67"/>
      <c r="K33" s="67"/>
      <c r="L33" s="67"/>
      <c r="M33" s="67"/>
    </row>
    <row r="34" spans="1:13" ht="22.15" customHeight="1">
      <c r="A34" s="64" t="s">
        <v>91</v>
      </c>
      <c r="B34" s="95">
        <f>COUNTIF($B$11:$D$11,1)</f>
        <v>0</v>
      </c>
      <c r="C34" s="95">
        <f>COUNTIF($B$11:$D$11,2)</f>
        <v>0</v>
      </c>
      <c r="D34" s="95">
        <f>COUNTIF($B$11:$D$11,3)</f>
        <v>0</v>
      </c>
      <c r="E34" s="95">
        <f>COUNTIF($B$11:$D$11,4)</f>
        <v>0</v>
      </c>
      <c r="F34" s="95">
        <f>COUNTIF($B$11:$D$11,5)</f>
        <v>0</v>
      </c>
      <c r="G34" s="96">
        <f>H11</f>
        <v>0</v>
      </c>
      <c r="H34" s="96">
        <f t="shared" si="1"/>
        <v>0</v>
      </c>
      <c r="I34" s="96">
        <f t="shared" si="1"/>
        <v>-3</v>
      </c>
      <c r="J34" s="67"/>
      <c r="K34" s="67"/>
      <c r="L34" s="67"/>
      <c r="M34" s="67"/>
    </row>
    <row r="35" spans="1:13" ht="22.15" customHeight="1">
      <c r="A35" s="64" t="s">
        <v>92</v>
      </c>
      <c r="B35" s="95">
        <f>COUNTIF($B$12:$D$12,1)</f>
        <v>0</v>
      </c>
      <c r="C35" s="95">
        <f>COUNTIF($B$12:$D$12,2)</f>
        <v>0</v>
      </c>
      <c r="D35" s="95">
        <f>COUNTIF($B$12:$D$12,3)</f>
        <v>0</v>
      </c>
      <c r="E35" s="95">
        <f>COUNTIF($B$12:$D$12,4)</f>
        <v>0</v>
      </c>
      <c r="F35" s="95">
        <f>COUNTIF($B$12:$D$12,5)</f>
        <v>0</v>
      </c>
      <c r="G35" s="96">
        <f>H12</f>
        <v>0</v>
      </c>
      <c r="H35" s="96">
        <f t="shared" si="1"/>
        <v>0</v>
      </c>
      <c r="I35" s="96">
        <f t="shared" si="1"/>
        <v>-3</v>
      </c>
      <c r="J35" s="67"/>
      <c r="K35" s="67"/>
      <c r="L35" s="67"/>
      <c r="M35" s="67"/>
    </row>
    <row r="36" spans="1:13" ht="22.15" customHeight="1">
      <c r="A36" s="75" t="s">
        <v>93</v>
      </c>
      <c r="B36" s="95"/>
      <c r="C36" s="95"/>
      <c r="D36" s="95"/>
      <c r="E36" s="95"/>
      <c r="F36" s="95"/>
      <c r="G36" s="96"/>
      <c r="H36" s="95"/>
      <c r="I36" s="97"/>
      <c r="J36" s="67"/>
      <c r="K36" s="67"/>
      <c r="L36" s="67"/>
      <c r="M36" s="67"/>
    </row>
    <row r="37" spans="1:13" ht="22.15" customHeight="1">
      <c r="A37" s="64" t="s">
        <v>94</v>
      </c>
      <c r="B37" s="95">
        <f>COUNTIF($B$14:$D$14,1)</f>
        <v>0</v>
      </c>
      <c r="C37" s="95">
        <f>COUNTIF($B$14:$D$14,2)</f>
        <v>0</v>
      </c>
      <c r="D37" s="95">
        <f>COUNTIF($B$14:$D$14,3)</f>
        <v>0</v>
      </c>
      <c r="E37" s="95">
        <f>COUNTIF($B$14:$D$14,4)</f>
        <v>0</v>
      </c>
      <c r="F37" s="95">
        <f>COUNTIF($B$14:$D$14,5)</f>
        <v>0</v>
      </c>
      <c r="G37" s="96">
        <f>H14</f>
        <v>0</v>
      </c>
      <c r="H37" s="96">
        <f t="shared" ref="H37:I39" si="2">I14</f>
        <v>0</v>
      </c>
      <c r="I37" s="96">
        <f t="shared" si="2"/>
        <v>-3</v>
      </c>
      <c r="J37" s="67"/>
      <c r="K37" s="67"/>
      <c r="L37" s="67"/>
      <c r="M37" s="67"/>
    </row>
    <row r="38" spans="1:13" ht="22.15" customHeight="1">
      <c r="A38" s="64" t="s">
        <v>95</v>
      </c>
      <c r="B38" s="95">
        <f>COUNTIF($B$15:$D$15,1)</f>
        <v>0</v>
      </c>
      <c r="C38" s="95">
        <f>COUNTIF($B$15:$D$15,2)</f>
        <v>0</v>
      </c>
      <c r="D38" s="95">
        <f>COUNTIF($B$15:$D$15,3)</f>
        <v>0</v>
      </c>
      <c r="E38" s="95">
        <f>COUNTIF($B$15:$D$15,4)</f>
        <v>0</v>
      </c>
      <c r="F38" s="95">
        <f>COUNTIF($B$15:$D$15,5)</f>
        <v>0</v>
      </c>
      <c r="G38" s="96">
        <f>H15</f>
        <v>0</v>
      </c>
      <c r="H38" s="96">
        <f t="shared" si="2"/>
        <v>0</v>
      </c>
      <c r="I38" s="96">
        <f t="shared" si="2"/>
        <v>-3</v>
      </c>
      <c r="J38" s="67"/>
      <c r="K38" s="67"/>
      <c r="L38" s="67"/>
      <c r="M38" s="67"/>
    </row>
    <row r="39" spans="1:13" ht="22.15" customHeight="1">
      <c r="A39" s="64" t="s">
        <v>96</v>
      </c>
      <c r="B39" s="95">
        <f>COUNTIF($B$16:$D$16,1)</f>
        <v>0</v>
      </c>
      <c r="C39" s="95">
        <f>COUNTIF($B$16:$D$16,2)</f>
        <v>0</v>
      </c>
      <c r="D39" s="95">
        <f>COUNTIF($B$16:$D$16,3)</f>
        <v>0</v>
      </c>
      <c r="E39" s="95">
        <f>COUNTIF($B$16:$D$16,4)</f>
        <v>0</v>
      </c>
      <c r="F39" s="95">
        <f>COUNTIF($B$16:$D$16,5)</f>
        <v>0</v>
      </c>
      <c r="G39" s="96">
        <f>H16</f>
        <v>0</v>
      </c>
      <c r="H39" s="96">
        <f t="shared" si="2"/>
        <v>0</v>
      </c>
      <c r="I39" s="96">
        <f t="shared" si="2"/>
        <v>-3</v>
      </c>
      <c r="J39" s="67"/>
      <c r="K39" s="67"/>
      <c r="L39" s="67"/>
      <c r="M39" s="67"/>
    </row>
    <row r="40" spans="1:13" ht="22.15" customHeight="1">
      <c r="A40" s="75" t="s">
        <v>97</v>
      </c>
      <c r="B40" s="95"/>
      <c r="C40" s="95"/>
      <c r="D40" s="95"/>
      <c r="E40" s="95"/>
      <c r="F40" s="95"/>
      <c r="G40" s="96"/>
      <c r="H40" s="95"/>
      <c r="I40" s="97"/>
      <c r="J40" s="67"/>
      <c r="K40" s="67"/>
      <c r="L40" s="67"/>
      <c r="M40" s="67"/>
    </row>
    <row r="41" spans="1:13" ht="22.15" customHeight="1">
      <c r="A41" s="64" t="s">
        <v>98</v>
      </c>
      <c r="B41" s="95">
        <f>COUNTIF($B$18:$D$18,1)</f>
        <v>0</v>
      </c>
      <c r="C41" s="95">
        <f>COUNTIF($B$18:$D$18,2)</f>
        <v>0</v>
      </c>
      <c r="D41" s="95">
        <f>COUNTIF($B$18:$D$18,3)</f>
        <v>0</v>
      </c>
      <c r="E41" s="95">
        <f>COUNTIF($B$18:$D$18,4)</f>
        <v>0</v>
      </c>
      <c r="F41" s="95">
        <f>COUNTIF($B$18:$D$18,5)</f>
        <v>0</v>
      </c>
      <c r="G41" s="96">
        <f>H18</f>
        <v>0</v>
      </c>
      <c r="H41" s="96">
        <f>I18</f>
        <v>0</v>
      </c>
      <c r="I41" s="96">
        <f>J18</f>
        <v>-3</v>
      </c>
      <c r="J41" s="67"/>
      <c r="K41" s="67"/>
      <c r="L41" s="67"/>
      <c r="M41" s="67"/>
    </row>
    <row r="43" spans="1:13" ht="21.6" customHeight="1">
      <c r="A43" s="69" t="s">
        <v>116</v>
      </c>
      <c r="B43" s="215" t="s">
        <v>117</v>
      </c>
      <c r="C43" s="215"/>
      <c r="D43" s="215"/>
      <c r="E43" s="98" t="s">
        <v>118</v>
      </c>
      <c r="F43" s="99">
        <f>ROUND((SUM(H31:H41)*20/900),2)</f>
        <v>0</v>
      </c>
      <c r="G43" s="110" t="s">
        <v>1</v>
      </c>
    </row>
    <row r="44" spans="1:13" ht="21.6" customHeight="1">
      <c r="B44" s="216" t="s">
        <v>119</v>
      </c>
      <c r="C44" s="216"/>
      <c r="D44" s="216"/>
    </row>
    <row r="45" spans="1:13">
      <c r="A45" s="109" t="s">
        <v>130</v>
      </c>
      <c r="B45" s="180" t="s">
        <v>131</v>
      </c>
      <c r="C45" s="180"/>
      <c r="D45" s="180" t="s">
        <v>132</v>
      </c>
      <c r="E45" s="180"/>
      <c r="F45" s="180"/>
      <c r="G45" s="180" t="s">
        <v>133</v>
      </c>
      <c r="H45" s="180"/>
      <c r="I45" s="180"/>
    </row>
    <row r="46" spans="1:13">
      <c r="A46" s="100"/>
      <c r="B46" s="180"/>
      <c r="C46" s="180"/>
      <c r="D46" s="180"/>
      <c r="E46" s="180"/>
      <c r="F46" s="180"/>
      <c r="G46" s="199"/>
      <c r="H46" s="199"/>
      <c r="I46" s="199"/>
    </row>
    <row r="47" spans="1:13">
      <c r="A47" s="101"/>
      <c r="B47" s="180"/>
      <c r="C47" s="180"/>
      <c r="D47" s="180"/>
      <c r="E47" s="180"/>
      <c r="F47" s="180"/>
      <c r="G47" s="199"/>
      <c r="H47" s="199"/>
      <c r="I47" s="199"/>
    </row>
    <row r="48" spans="1:13">
      <c r="A48" s="101"/>
      <c r="B48" s="180"/>
      <c r="C48" s="180"/>
      <c r="D48" s="180"/>
      <c r="E48" s="180"/>
      <c r="F48" s="180"/>
      <c r="G48" s="199"/>
      <c r="H48" s="199"/>
      <c r="I48" s="199"/>
    </row>
    <row r="49" spans="1:13">
      <c r="A49" s="101"/>
      <c r="B49" s="180"/>
      <c r="C49" s="180"/>
      <c r="D49" s="180"/>
      <c r="E49" s="180"/>
      <c r="F49" s="180"/>
      <c r="G49" s="199"/>
      <c r="H49" s="199"/>
      <c r="I49" s="199"/>
    </row>
    <row r="50" spans="1:13">
      <c r="A50" s="102"/>
      <c r="B50" s="180"/>
      <c r="C50" s="180"/>
      <c r="D50" s="180"/>
      <c r="E50" s="180"/>
      <c r="F50" s="180"/>
      <c r="G50" s="199"/>
      <c r="H50" s="199"/>
      <c r="I50" s="199"/>
    </row>
    <row r="51" spans="1:13" s="28" customFormat="1">
      <c r="A51" s="200" t="s">
        <v>134</v>
      </c>
      <c r="B51" s="200"/>
      <c r="C51" s="200"/>
      <c r="D51" s="200"/>
      <c r="E51" s="200"/>
      <c r="F51" s="200"/>
      <c r="G51" s="200"/>
      <c r="H51" s="200"/>
      <c r="I51" s="200"/>
    </row>
    <row r="52" spans="1:13" s="62" customFormat="1" ht="18"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5"/>
      <c r="M52" s="103"/>
    </row>
    <row r="53" spans="1:13" s="62" customFormat="1" ht="18">
      <c r="B53" s="103"/>
      <c r="C53" s="103"/>
      <c r="D53" s="103"/>
      <c r="E53" s="103"/>
      <c r="F53" s="103"/>
      <c r="G53" s="104"/>
      <c r="H53" s="104"/>
      <c r="I53" s="104"/>
      <c r="J53" s="104"/>
      <c r="K53" s="104"/>
      <c r="L53" s="105"/>
      <c r="M53" s="103"/>
    </row>
    <row r="54" spans="1:13" s="62" customFormat="1" ht="18">
      <c r="B54" s="103"/>
      <c r="C54" s="103"/>
      <c r="D54" s="103"/>
      <c r="E54" s="103"/>
      <c r="F54" s="103"/>
      <c r="G54" s="104"/>
      <c r="H54" s="104"/>
      <c r="I54" s="104"/>
      <c r="J54" s="104"/>
      <c r="K54" s="104"/>
      <c r="L54" s="105"/>
      <c r="M54" s="103"/>
    </row>
    <row r="55" spans="1:13" s="62" customFormat="1" ht="18">
      <c r="B55" s="103"/>
      <c r="C55" s="103"/>
      <c r="D55" s="103"/>
      <c r="E55" s="103"/>
      <c r="F55" s="103"/>
      <c r="G55" s="104"/>
      <c r="H55" s="104"/>
      <c r="I55" s="104"/>
      <c r="J55" s="104"/>
      <c r="K55" s="104"/>
      <c r="L55" s="105"/>
      <c r="M55" s="103"/>
    </row>
    <row r="56" spans="1:13" s="62" customFormat="1" ht="18">
      <c r="B56" s="103"/>
      <c r="C56" s="103"/>
      <c r="D56" s="103"/>
      <c r="E56" s="103"/>
      <c r="F56" s="103"/>
      <c r="G56" s="104"/>
      <c r="H56" s="104"/>
      <c r="I56" s="104"/>
      <c r="J56" s="104"/>
      <c r="K56" s="104"/>
      <c r="L56" s="105"/>
      <c r="M56" s="103"/>
    </row>
    <row r="57" spans="1:13" s="62" customFormat="1" ht="18">
      <c r="B57" s="103"/>
      <c r="C57" s="103"/>
      <c r="D57" s="103"/>
      <c r="E57" s="103"/>
      <c r="F57" s="103"/>
      <c r="G57" s="104"/>
      <c r="H57" s="104"/>
      <c r="I57" s="104"/>
      <c r="J57" s="104"/>
      <c r="K57" s="104"/>
      <c r="L57" s="105"/>
      <c r="M57" s="103"/>
    </row>
    <row r="58" spans="1:13" s="62" customFormat="1" ht="18">
      <c r="B58" s="103"/>
      <c r="C58" s="103"/>
      <c r="D58" s="103"/>
      <c r="E58" s="103"/>
      <c r="F58" s="103"/>
      <c r="G58" s="104"/>
      <c r="H58" s="104"/>
      <c r="I58" s="104"/>
      <c r="J58" s="104"/>
      <c r="K58" s="104"/>
      <c r="L58" s="105"/>
      <c r="M58" s="103"/>
    </row>
    <row r="59" spans="1:13" s="62" customFormat="1" ht="18">
      <c r="B59" s="103"/>
      <c r="C59" s="103"/>
      <c r="D59" s="103"/>
      <c r="E59" s="103"/>
      <c r="F59" s="103"/>
      <c r="G59" s="104"/>
      <c r="H59" s="104"/>
      <c r="I59" s="104"/>
      <c r="J59" s="104"/>
      <c r="K59" s="104"/>
      <c r="L59" s="105"/>
      <c r="M59" s="103"/>
    </row>
    <row r="60" spans="1:13" s="62" customFormat="1" ht="18">
      <c r="B60" s="103"/>
      <c r="C60" s="103"/>
      <c r="D60" s="103"/>
      <c r="E60" s="103"/>
      <c r="F60" s="103"/>
      <c r="G60" s="104"/>
      <c r="H60" s="104"/>
      <c r="I60" s="104"/>
      <c r="J60" s="104"/>
      <c r="K60" s="104"/>
      <c r="L60" s="105"/>
      <c r="M60" s="103"/>
    </row>
    <row r="61" spans="1:13" s="62" customFormat="1" ht="18">
      <c r="B61" s="103"/>
      <c r="C61" s="103"/>
      <c r="D61" s="103"/>
      <c r="E61" s="103"/>
      <c r="F61" s="103"/>
      <c r="G61" s="104"/>
      <c r="H61" s="104"/>
      <c r="I61" s="104"/>
      <c r="J61" s="104"/>
      <c r="K61" s="104"/>
      <c r="L61" s="105"/>
      <c r="M61" s="103"/>
    </row>
    <row r="62" spans="1:13" s="62" customFormat="1" ht="18">
      <c r="B62" s="103"/>
      <c r="C62" s="103"/>
      <c r="D62" s="103"/>
      <c r="E62" s="103"/>
      <c r="F62" s="103"/>
      <c r="G62" s="104"/>
      <c r="H62" s="104"/>
      <c r="I62" s="104"/>
      <c r="J62" s="104"/>
      <c r="K62" s="104"/>
      <c r="L62" s="105"/>
      <c r="M62" s="103"/>
    </row>
    <row r="63" spans="1:13" s="62" customFormat="1" ht="18">
      <c r="B63" s="103"/>
      <c r="C63" s="103"/>
      <c r="D63" s="103"/>
      <c r="E63" s="103"/>
      <c r="F63" s="103"/>
      <c r="G63" s="104"/>
      <c r="H63" s="104"/>
      <c r="I63" s="104"/>
      <c r="J63" s="104"/>
      <c r="K63" s="104"/>
      <c r="L63" s="105"/>
      <c r="M63" s="103"/>
    </row>
    <row r="64" spans="1:13" s="106" customFormat="1">
      <c r="A64" s="201" t="s">
        <v>135</v>
      </c>
      <c r="B64" s="202"/>
      <c r="C64" s="202"/>
      <c r="D64" s="202"/>
      <c r="E64" s="202"/>
      <c r="F64" s="202"/>
      <c r="G64" s="202"/>
      <c r="H64" s="202"/>
      <c r="I64" s="203"/>
    </row>
    <row r="65" spans="1:13" s="26" customFormat="1">
      <c r="A65" s="196" t="s">
        <v>136</v>
      </c>
      <c r="B65" s="197"/>
      <c r="C65" s="197"/>
      <c r="D65" s="197"/>
      <c r="E65" s="197"/>
      <c r="F65" s="197"/>
      <c r="G65" s="197"/>
      <c r="H65" s="197"/>
      <c r="I65" s="198"/>
    </row>
    <row r="66" spans="1:13" s="26" customFormat="1" ht="36" customHeight="1">
      <c r="A66" s="196" t="s">
        <v>138</v>
      </c>
      <c r="B66" s="197"/>
      <c r="C66" s="197"/>
      <c r="D66" s="197"/>
      <c r="E66" s="197"/>
      <c r="F66" s="197"/>
      <c r="G66" s="197"/>
      <c r="H66" s="197"/>
      <c r="I66" s="198"/>
    </row>
    <row r="67" spans="1:13" s="62" customFormat="1" ht="27.75" customHeight="1">
      <c r="A67" s="189"/>
      <c r="B67" s="190"/>
      <c r="C67" s="190"/>
      <c r="D67" s="190"/>
      <c r="E67" s="190"/>
      <c r="F67" s="190"/>
      <c r="G67" s="190"/>
      <c r="H67" s="190"/>
      <c r="I67" s="191"/>
      <c r="J67" s="104"/>
      <c r="K67" s="104"/>
      <c r="L67" s="105"/>
      <c r="M67" s="103"/>
    </row>
    <row r="68" spans="1:13" s="62" customFormat="1" ht="26.25" customHeight="1">
      <c r="A68" s="192"/>
      <c r="B68" s="193"/>
      <c r="C68" s="193"/>
      <c r="D68" s="193"/>
      <c r="E68" s="193"/>
      <c r="F68" s="193"/>
      <c r="G68" s="193"/>
      <c r="H68" s="193"/>
      <c r="I68" s="194"/>
      <c r="J68" s="104"/>
      <c r="K68" s="104"/>
      <c r="L68" s="105"/>
      <c r="M68" s="103"/>
    </row>
  </sheetData>
  <mergeCells count="23">
    <mergeCell ref="A67:I68"/>
    <mergeCell ref="B43:D43"/>
    <mergeCell ref="B4:D4"/>
    <mergeCell ref="A66:I66"/>
    <mergeCell ref="A65:I65"/>
    <mergeCell ref="B46:C50"/>
    <mergeCell ref="D46:F50"/>
    <mergeCell ref="G46:I50"/>
    <mergeCell ref="A51:I51"/>
    <mergeCell ref="A64:I64"/>
    <mergeCell ref="B45:C45"/>
    <mergeCell ref="D45:F45"/>
    <mergeCell ref="G45:I45"/>
    <mergeCell ref="A4:A5"/>
    <mergeCell ref="E4:G4"/>
    <mergeCell ref="H4:I4"/>
    <mergeCell ref="B44:D44"/>
    <mergeCell ref="H5:H6"/>
    <mergeCell ref="I5:I6"/>
    <mergeCell ref="A3:N3"/>
    <mergeCell ref="A27:A29"/>
    <mergeCell ref="B27:F27"/>
    <mergeCell ref="G27:H2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K52" sqref="K52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52" t="s">
        <v>73</v>
      </c>
      <c r="B1" s="52"/>
      <c r="C1" s="52"/>
      <c r="D1" s="52"/>
      <c r="E1" s="52"/>
      <c r="F1" s="52"/>
      <c r="G1" s="5"/>
      <c r="H1" s="5"/>
    </row>
    <row r="2" spans="1:8" ht="15.75" customHeight="1" thickBot="1">
      <c r="A2" s="36"/>
      <c r="B2" s="36"/>
      <c r="C2" s="36"/>
      <c r="D2" s="36"/>
      <c r="E2" s="36"/>
      <c r="F2" s="36"/>
      <c r="G2" s="43"/>
      <c r="H2" s="43"/>
    </row>
    <row r="3" spans="1:8" s="8" customFormat="1" ht="18.75" thickBot="1">
      <c r="A3" s="229" t="s">
        <v>46</v>
      </c>
      <c r="B3" s="232" t="s">
        <v>47</v>
      </c>
      <c r="C3" s="235" t="s">
        <v>48</v>
      </c>
      <c r="D3" s="236"/>
      <c r="E3" s="236"/>
      <c r="F3" s="236"/>
      <c r="G3" s="237"/>
      <c r="H3" s="46" t="s">
        <v>49</v>
      </c>
    </row>
    <row r="4" spans="1:8" s="8" customFormat="1" ht="18">
      <c r="A4" s="230"/>
      <c r="B4" s="233"/>
      <c r="C4" s="35" t="s">
        <v>50</v>
      </c>
      <c r="D4" s="35" t="s">
        <v>56</v>
      </c>
      <c r="E4" s="48" t="s">
        <v>59</v>
      </c>
      <c r="F4" s="49" t="s">
        <v>60</v>
      </c>
      <c r="G4" s="47" t="s">
        <v>62</v>
      </c>
      <c r="H4" s="238" t="s">
        <v>64</v>
      </c>
    </row>
    <row r="5" spans="1:8" s="8" customFormat="1" ht="18.75" thickBot="1">
      <c r="A5" s="231"/>
      <c r="B5" s="234"/>
      <c r="C5" s="32" t="s">
        <v>51</v>
      </c>
      <c r="D5" s="32" t="s">
        <v>57</v>
      </c>
      <c r="E5" s="31" t="s">
        <v>58</v>
      </c>
      <c r="F5" s="31" t="s">
        <v>61</v>
      </c>
      <c r="G5" s="34" t="s">
        <v>63</v>
      </c>
      <c r="H5" s="239"/>
    </row>
    <row r="6" spans="1:8" ht="18.75" thickBot="1">
      <c r="A6" s="29" t="s">
        <v>52</v>
      </c>
      <c r="B6" s="53">
        <v>40</v>
      </c>
      <c r="C6" s="30"/>
      <c r="D6" s="30"/>
      <c r="E6" s="30"/>
      <c r="F6" s="30"/>
      <c r="G6" s="30"/>
      <c r="H6" s="53">
        <f>H7+H8</f>
        <v>29.4</v>
      </c>
    </row>
    <row r="7" spans="1:8" ht="18.75" thickBot="1">
      <c r="A7" s="44" t="s">
        <v>139</v>
      </c>
      <c r="B7" s="32">
        <v>20</v>
      </c>
      <c r="C7" s="30"/>
      <c r="D7" s="32">
        <v>65</v>
      </c>
      <c r="E7" s="30"/>
      <c r="F7" s="30"/>
      <c r="G7" s="32"/>
      <c r="H7" s="32">
        <f>(B7*D7)/100</f>
        <v>13</v>
      </c>
    </row>
    <row r="8" spans="1:8" ht="18.75" thickBot="1">
      <c r="A8" s="44" t="s">
        <v>140</v>
      </c>
      <c r="B8" s="32">
        <v>20</v>
      </c>
      <c r="C8" s="30"/>
      <c r="D8" s="30"/>
      <c r="E8" s="30"/>
      <c r="F8" s="32">
        <v>82</v>
      </c>
      <c r="G8" s="54"/>
      <c r="H8" s="32">
        <f>(B8*F8)/100</f>
        <v>16.399999999999999</v>
      </c>
    </row>
    <row r="9" spans="1:8" ht="18.75" thickBot="1">
      <c r="A9" s="29" t="s">
        <v>53</v>
      </c>
      <c r="B9" s="53">
        <v>40</v>
      </c>
      <c r="C9" s="30"/>
      <c r="D9" s="30"/>
      <c r="E9" s="30"/>
      <c r="F9" s="30"/>
      <c r="G9" s="33"/>
      <c r="H9" s="55">
        <f>H10+H11</f>
        <v>31</v>
      </c>
    </row>
    <row r="10" spans="1:8" ht="18.75" thickBot="1">
      <c r="A10" s="44" t="s">
        <v>141</v>
      </c>
      <c r="B10" s="32">
        <v>20</v>
      </c>
      <c r="C10" s="30"/>
      <c r="D10" s="30"/>
      <c r="E10" s="32">
        <v>70</v>
      </c>
      <c r="F10" s="32"/>
      <c r="G10" s="54"/>
      <c r="H10" s="32">
        <f>(B10*E10)/100</f>
        <v>14</v>
      </c>
    </row>
    <row r="11" spans="1:8" ht="18.75" thickBot="1">
      <c r="A11" s="44" t="s">
        <v>142</v>
      </c>
      <c r="B11" s="32">
        <v>20</v>
      </c>
      <c r="C11" s="30"/>
      <c r="D11" s="30"/>
      <c r="E11" s="32"/>
      <c r="F11" s="32">
        <v>85</v>
      </c>
      <c r="G11" s="34"/>
      <c r="H11" s="32">
        <f>(B11*F11)/100</f>
        <v>17</v>
      </c>
    </row>
    <row r="12" spans="1:8">
      <c r="A12" s="240" t="s">
        <v>74</v>
      </c>
      <c r="B12" s="226"/>
      <c r="C12" s="243"/>
      <c r="D12" s="243"/>
      <c r="E12" s="243"/>
      <c r="F12" s="243"/>
      <c r="G12" s="226"/>
      <c r="H12" s="226"/>
    </row>
    <row r="13" spans="1:8" ht="0.75" customHeight="1" thickBot="1">
      <c r="A13" s="241"/>
      <c r="B13" s="227"/>
      <c r="C13" s="244"/>
      <c r="D13" s="244"/>
      <c r="E13" s="244"/>
      <c r="F13" s="244"/>
      <c r="G13" s="227"/>
      <c r="H13" s="227"/>
    </row>
    <row r="14" spans="1:8" ht="15" hidden="1" thickBot="1">
      <c r="A14" s="242"/>
      <c r="B14" s="228"/>
      <c r="C14" s="245"/>
      <c r="D14" s="245"/>
      <c r="E14" s="245"/>
      <c r="F14" s="245"/>
      <c r="G14" s="228"/>
      <c r="H14" s="228"/>
    </row>
    <row r="15" spans="1:8" ht="18.75" thickBot="1">
      <c r="A15" s="45" t="s">
        <v>55</v>
      </c>
      <c r="B15" s="53">
        <v>20</v>
      </c>
      <c r="C15" s="30"/>
      <c r="D15" s="30"/>
      <c r="E15" s="30"/>
      <c r="F15" s="30"/>
      <c r="G15" s="33"/>
      <c r="H15" s="55">
        <f>H16+H17</f>
        <v>12.3</v>
      </c>
    </row>
    <row r="16" spans="1:8" ht="18.75" thickBot="1">
      <c r="A16" s="31" t="s">
        <v>143</v>
      </c>
      <c r="B16" s="32">
        <v>10</v>
      </c>
      <c r="C16" s="32">
        <v>58</v>
      </c>
      <c r="D16" s="32"/>
      <c r="E16" s="30"/>
      <c r="F16" s="30"/>
      <c r="G16" s="54"/>
      <c r="H16" s="32">
        <f>(B16*C16)/100</f>
        <v>5.8</v>
      </c>
    </row>
    <row r="17" spans="1:8" ht="18.75" thickBot="1">
      <c r="A17" s="31" t="s">
        <v>144</v>
      </c>
      <c r="B17" s="54">
        <v>10</v>
      </c>
      <c r="C17" s="49"/>
      <c r="D17" s="49">
        <v>65</v>
      </c>
      <c r="E17" s="47"/>
      <c r="F17" s="47"/>
      <c r="G17" s="47"/>
      <c r="H17" s="32">
        <f>(B17*D17)/100</f>
        <v>6.5</v>
      </c>
    </row>
    <row r="18" spans="1:8" ht="18.75" thickBot="1">
      <c r="A18" s="34" t="s">
        <v>6</v>
      </c>
      <c r="B18" s="38">
        <v>100</v>
      </c>
      <c r="C18" s="59"/>
      <c r="D18" s="60"/>
      <c r="E18" s="59"/>
      <c r="F18" s="60"/>
      <c r="G18" s="61"/>
      <c r="H18" s="41">
        <f>H6+H9+H15</f>
        <v>72.7</v>
      </c>
    </row>
    <row r="19" spans="1:8" ht="17.25" thickBot="1">
      <c r="A19" s="42" t="s">
        <v>54</v>
      </c>
      <c r="B19" s="37">
        <v>80</v>
      </c>
      <c r="C19" s="40"/>
      <c r="D19" s="39"/>
      <c r="E19" s="40"/>
      <c r="F19" s="39"/>
      <c r="G19" s="38"/>
      <c r="H19" s="37">
        <f>(H18*B19)/100</f>
        <v>58.16</v>
      </c>
    </row>
    <row r="20" spans="1:8" ht="16.5">
      <c r="A20" s="50"/>
      <c r="B20" s="50"/>
      <c r="C20" s="51"/>
      <c r="D20" s="51"/>
      <c r="E20" s="51"/>
      <c r="F20" s="51"/>
      <c r="G20" s="50"/>
      <c r="H20" s="50"/>
    </row>
    <row r="21" spans="1:8" ht="16.5">
      <c r="A21" s="50"/>
      <c r="B21" s="50"/>
      <c r="C21" s="51"/>
      <c r="D21" s="51"/>
      <c r="E21" s="51"/>
      <c r="F21" s="51"/>
      <c r="G21" s="50"/>
      <c r="H21" s="50"/>
    </row>
    <row r="22" spans="1:8" ht="16.5">
      <c r="A22" s="50"/>
      <c r="B22" s="50"/>
      <c r="C22" s="51"/>
      <c r="D22" s="51"/>
      <c r="E22" s="51"/>
      <c r="F22" s="51"/>
      <c r="G22" s="50"/>
      <c r="H22" s="50"/>
    </row>
    <row r="23" spans="1:8" ht="16.5">
      <c r="A23" s="50"/>
      <c r="B23" s="50"/>
      <c r="C23" s="51"/>
      <c r="D23" s="51"/>
      <c r="E23" s="51"/>
      <c r="F23" s="51"/>
      <c r="G23" s="50"/>
      <c r="H23" s="50"/>
    </row>
    <row r="33" spans="1:8" s="107" customFormat="1" ht="30" customHeight="1">
      <c r="A33" s="223" t="s">
        <v>145</v>
      </c>
      <c r="B33" s="223"/>
      <c r="C33" s="223"/>
      <c r="D33" s="223"/>
      <c r="E33" s="223"/>
      <c r="F33" s="223"/>
      <c r="G33" s="223"/>
      <c r="H33" s="223"/>
    </row>
    <row r="34" spans="1:8">
      <c r="A34" s="224"/>
      <c r="B34" s="225"/>
      <c r="C34" s="225"/>
      <c r="D34" s="225"/>
      <c r="E34" s="225"/>
      <c r="F34" s="225"/>
      <c r="G34" s="225"/>
      <c r="H34" s="225"/>
    </row>
    <row r="35" spans="1:8">
      <c r="A35" s="224"/>
      <c r="B35" s="225"/>
      <c r="C35" s="225"/>
      <c r="D35" s="225"/>
      <c r="E35" s="225"/>
      <c r="F35" s="225"/>
      <c r="G35" s="225"/>
      <c r="H35" s="225"/>
    </row>
    <row r="36" spans="1:8">
      <c r="A36" s="224"/>
      <c r="B36" s="225"/>
      <c r="C36" s="225"/>
      <c r="D36" s="225"/>
      <c r="E36" s="225"/>
      <c r="F36" s="225"/>
      <c r="G36" s="225"/>
      <c r="H36" s="225"/>
    </row>
    <row r="37" spans="1:8">
      <c r="A37" s="224"/>
      <c r="B37" s="225"/>
      <c r="C37" s="225"/>
      <c r="D37" s="225"/>
      <c r="E37" s="225"/>
      <c r="F37" s="225"/>
      <c r="G37" s="225"/>
      <c r="H37" s="225"/>
    </row>
    <row r="50" spans="1:8">
      <c r="A50" s="217" t="s">
        <v>146</v>
      </c>
      <c r="B50" s="218"/>
      <c r="C50" s="218"/>
      <c r="D50" s="218"/>
      <c r="E50" s="218"/>
      <c r="F50" s="219"/>
      <c r="G50" s="108"/>
      <c r="H50" s="108"/>
    </row>
    <row r="51" spans="1:8" ht="44.25" customHeight="1">
      <c r="A51" s="196" t="s">
        <v>147</v>
      </c>
      <c r="B51" s="197"/>
      <c r="C51" s="197"/>
      <c r="D51" s="197"/>
      <c r="E51" s="197"/>
      <c r="F51" s="198"/>
    </row>
    <row r="52" spans="1:8" ht="27.75" customHeight="1">
      <c r="A52" s="196" t="s">
        <v>148</v>
      </c>
      <c r="B52" s="197"/>
      <c r="C52" s="197"/>
      <c r="D52" s="197"/>
      <c r="E52" s="197"/>
      <c r="F52" s="198"/>
    </row>
    <row r="53" spans="1:8" ht="26.25" customHeight="1">
      <c r="A53" s="220" t="s">
        <v>149</v>
      </c>
      <c r="B53" s="221"/>
      <c r="C53" s="221"/>
      <c r="D53" s="221"/>
      <c r="E53" s="221"/>
      <c r="F53" s="222"/>
    </row>
  </sheetData>
  <mergeCells count="25">
    <mergeCell ref="G12:G14"/>
    <mergeCell ref="H12:H14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  <mergeCell ref="A50:F50"/>
    <mergeCell ref="A51:F51"/>
    <mergeCell ref="A52:F52"/>
    <mergeCell ref="A53:F53"/>
    <mergeCell ref="A33:H33"/>
    <mergeCell ref="A34:A37"/>
    <mergeCell ref="B34:B37"/>
    <mergeCell ref="C34:C37"/>
    <mergeCell ref="D34:D37"/>
    <mergeCell ref="E34:E37"/>
    <mergeCell ref="F34:F37"/>
    <mergeCell ref="G34:G37"/>
    <mergeCell ref="H34:H3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ตอนที่ 1</vt:lpstr>
      <vt:lpstr>ตอนที่ 2</vt:lpstr>
      <vt:lpstr>ตอนที่ 3 ข้อมูลปฏิบัติงาน (2)</vt:lpstr>
      <vt:lpstr>ตอน 4 สำหรับผู้รับการประเมิน</vt:lpstr>
      <vt:lpstr>ตอน 4 com 5 คนประธาน+กรรมกา (2</vt:lpstr>
      <vt:lpstr>ตอน 4 com 4 คนประธาน+กรรมการ</vt:lpstr>
      <vt:lpstr>ตอน 4 com3คนประธาน+กรรมการ</vt:lpstr>
      <vt:lpstr>ตอนที่ 5 ตัวอย่าง ลจ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2021-06-15T07:20:28Z</cp:lastPrinted>
  <dcterms:created xsi:type="dcterms:W3CDTF">2019-09-14T14:14:03Z</dcterms:created>
  <dcterms:modified xsi:type="dcterms:W3CDTF">2021-06-18T05:57:10Z</dcterms:modified>
</cp:coreProperties>
</file>