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fromper\"/>
    </mc:Choice>
  </mc:AlternateContent>
  <bookViews>
    <workbookView xWindow="0" yWindow="0" windowWidth="24000" windowHeight="9630"/>
  </bookViews>
  <sheets>
    <sheet name="ตอนที่ 1" sheetId="12" r:id="rId1"/>
    <sheet name="ตอนที่ 2" sheetId="13" r:id="rId2"/>
    <sheet name="ตอนที่ 3 ข้อมูลปฏิบัติงาน (2)" sheetId="23" r:id="rId3"/>
    <sheet name="ตอน 4 ประเมินพฤติกรรม" sheetId="11" r:id="rId4"/>
    <sheet name="ตอน 4 ตัวอย่าง 1ประเมิน" sheetId="21" r:id="rId5"/>
    <sheet name="ตอน 4 ตัวอย่าง 2 ประเมิน (2)" sheetId="22" r:id="rId6"/>
    <sheet name="ตอนที่ 5สูตรปม ปรับแถว" sheetId="24" r:id="rId7"/>
    <sheet name="ตอน 5 ตัวอย่าง 1 ปรับแถว" sheetId="25" r:id="rId8"/>
    <sheet name="ตอน 5 ตัวอย่าง 2 ปรับแถว" sheetId="26" r:id="rId9"/>
    <sheet name=" ตอนที่ 5 ตัวอย่าง 3 ปรับแถว" sheetId="8" r:id="rId10"/>
    <sheet name="ตอน 5 ตัวอย่าง5 ปรับแถว (2)" sheetId="28" r:id="rId11"/>
    <sheet name="ตอน 5 ตัวอย่าง 6 ปรับแถว" sheetId="27" r:id="rId12"/>
    <sheet name="Sheet13" sheetId="14" r:id="rId13"/>
    <sheet name="Sheet14" sheetId="15" r:id="rId14"/>
    <sheet name="Sheet15" sheetId="16" r:id="rId15"/>
    <sheet name="Sheet16" sheetId="17" r:id="rId16"/>
    <sheet name="Sheet17" sheetId="18" r:id="rId17"/>
    <sheet name="Sheet6" sheetId="29" r:id="rId18"/>
    <sheet name="Sheet18" sheetId="19" r:id="rId19"/>
    <sheet name="Sheet19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8" l="1"/>
  <c r="F14" i="28"/>
  <c r="D14" i="28"/>
  <c r="D13" i="28"/>
  <c r="F13" i="28" s="1"/>
  <c r="F10" i="28"/>
  <c r="B15" i="28" s="1"/>
  <c r="B16" i="28" s="1"/>
  <c r="E10" i="28"/>
  <c r="D10" i="28"/>
  <c r="E7" i="28"/>
  <c r="F7" i="28" s="1"/>
  <c r="D7" i="28"/>
  <c r="B15" i="27"/>
  <c r="B16" i="27" s="1"/>
  <c r="B22" i="27" s="1"/>
  <c r="F19" i="27"/>
  <c r="D14" i="27"/>
  <c r="F14" i="27" s="1"/>
  <c r="D13" i="27"/>
  <c r="F13" i="27" s="1"/>
  <c r="E10" i="27"/>
  <c r="F10" i="27" s="1"/>
  <c r="D10" i="27"/>
  <c r="E7" i="27"/>
  <c r="D7" i="27"/>
  <c r="F7" i="27" s="1"/>
  <c r="C19" i="26"/>
  <c r="D14" i="26"/>
  <c r="F14" i="26" s="1"/>
  <c r="F13" i="26"/>
  <c r="D13" i="26"/>
  <c r="E10" i="26"/>
  <c r="F10" i="26" s="1"/>
  <c r="D10" i="26"/>
  <c r="E7" i="26"/>
  <c r="D7" i="26"/>
  <c r="F7" i="26" s="1"/>
  <c r="B15" i="25"/>
  <c r="C19" i="25"/>
  <c r="D14" i="25"/>
  <c r="F14" i="25" s="1"/>
  <c r="F13" i="25"/>
  <c r="D13" i="25"/>
  <c r="E10" i="25"/>
  <c r="F10" i="25" s="1"/>
  <c r="D10" i="25"/>
  <c r="E7" i="25"/>
  <c r="D7" i="25"/>
  <c r="F7" i="25" s="1"/>
  <c r="B16" i="25" s="1"/>
  <c r="B22" i="25" s="1"/>
  <c r="B23" i="25" s="1"/>
  <c r="B25" i="25" s="1"/>
  <c r="C21" i="24"/>
  <c r="B21" i="24"/>
  <c r="D15" i="24"/>
  <c r="F15" i="24" s="1"/>
  <c r="F12" i="24"/>
  <c r="F17" i="24" s="1"/>
  <c r="C18" i="24" s="1"/>
  <c r="B26" i="24" s="1"/>
  <c r="D12" i="24"/>
  <c r="D9" i="24"/>
  <c r="F9" i="24" s="1"/>
  <c r="F6" i="24"/>
  <c r="D6" i="24"/>
  <c r="B16" i="26" l="1"/>
  <c r="B15" i="26"/>
  <c r="B22" i="28"/>
  <c r="B23" i="28" s="1"/>
  <c r="B25" i="28" s="1"/>
  <c r="B23" i="27"/>
  <c r="B25" i="27" s="1"/>
  <c r="B22" i="26"/>
  <c r="B23" i="26" s="1"/>
  <c r="B25" i="26" s="1"/>
  <c r="B27" i="24"/>
  <c r="N17" i="21"/>
  <c r="N16" i="21"/>
  <c r="N15" i="21"/>
  <c r="N13" i="21"/>
  <c r="N12" i="21"/>
  <c r="N11" i="21"/>
  <c r="N17" i="22"/>
  <c r="N16" i="22"/>
  <c r="N15" i="22"/>
  <c r="N13" i="22"/>
  <c r="N12" i="22"/>
  <c r="N11" i="22"/>
  <c r="L17" i="22"/>
  <c r="L16" i="22"/>
  <c r="L15" i="22"/>
  <c r="L13" i="22"/>
  <c r="L12" i="22"/>
  <c r="L11" i="22"/>
  <c r="L18" i="22" s="1"/>
  <c r="K20" i="22" s="1"/>
  <c r="L17" i="21"/>
  <c r="L16" i="21"/>
  <c r="L15" i="21"/>
  <c r="L13" i="21"/>
  <c r="L12" i="21"/>
  <c r="L11" i="21"/>
  <c r="F19" i="8"/>
  <c r="D14" i="8"/>
  <c r="F14" i="8" s="1"/>
  <c r="D13" i="8"/>
  <c r="F13" i="8" s="1"/>
  <c r="E10" i="8"/>
  <c r="D10" i="8"/>
  <c r="E7" i="8"/>
  <c r="D7" i="8"/>
  <c r="F7" i="8" s="1"/>
  <c r="F10" i="8" l="1"/>
  <c r="B15" i="8" s="1"/>
  <c r="L18" i="21"/>
  <c r="K20" i="21" s="1"/>
  <c r="B16" i="8" l="1"/>
  <c r="B22" i="8" s="1"/>
  <c r="B23" i="8" s="1"/>
  <c r="B25" i="8" s="1"/>
</calcChain>
</file>

<file path=xl/sharedStrings.xml><?xml version="1.0" encoding="utf-8"?>
<sst xmlns="http://schemas.openxmlformats.org/spreadsheetml/2006/main" count="544" uniqueCount="282">
  <si>
    <t>ชื่อ</t>
  </si>
  <si>
    <t>ตำแหน่ง</t>
  </si>
  <si>
    <t xml:space="preserve">Track </t>
  </si>
  <si>
    <t>ภาระงาน</t>
  </si>
  <si>
    <t>สัดส่วน</t>
  </si>
  <si>
    <t>LU ตามข้อตกลง (เต็มปี)</t>
  </si>
  <si>
    <t>LU ที่ปฏิบัติได้จริง</t>
  </si>
  <si>
    <t>คะแนน</t>
  </si>
  <si>
    <t>1.1 ภาระงานสอน</t>
  </si>
  <si>
    <t>1.2 นวัตกรรมการเรียนรู้</t>
  </si>
  <si>
    <t>1. สอน</t>
  </si>
  <si>
    <t>2. วิจัยและผลงานวิชาการ</t>
  </si>
  <si>
    <t>2.1 ภาระงานวิจัย</t>
  </si>
  <si>
    <t>2.2 ผลงานทางวิชาการ</t>
  </si>
  <si>
    <t>3. บริการวิชาการ</t>
  </si>
  <si>
    <t>4. ภาระงานอื่นๆ</t>
  </si>
  <si>
    <t>ระยะเวลาปฏิบัติงาน (เกิน 15 วันนับเป็น 1 เดือน)</t>
  </si>
  <si>
    <t>เดือน</t>
  </si>
  <si>
    <t>LU ตามข้อกลงตามสัดส่วนเวลาปฏิบัติงาน</t>
  </si>
  <si>
    <t>LU ตามข้อตกลงตามสัดส่วนเวลาปฏิบัติงาน</t>
  </si>
  <si>
    <t>อาจารย์ 1</t>
  </si>
  <si>
    <t>อาจารย์</t>
  </si>
  <si>
    <t>เน้นสอน</t>
  </si>
  <si>
    <t>1 รายการ</t>
  </si>
  <si>
    <t>อาจารย์ 2</t>
  </si>
  <si>
    <t>ผู้ช่วยศาสตราจารย์</t>
  </si>
  <si>
    <t>3 รายการ</t>
  </si>
  <si>
    <t>อาจารย์ 3</t>
  </si>
  <si>
    <t>รองศาสตราจารย์</t>
  </si>
  <si>
    <t>ไม่มี</t>
  </si>
  <si>
    <t>ระดับดีมากไม่มีผลงาน</t>
  </si>
  <si>
    <r>
      <t xml:space="preserve">สรุป ผลการปฏิบัติงาน 90.14684474 และไม่มีผลงานทางวิชาการ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>ดีมาก</t>
    </r>
  </si>
  <si>
    <t>อาจารย์ 4</t>
  </si>
  <si>
    <t>หมายเหตุ : ไม่สามารถประเมินกลางปี (ข้อ 6.1) ได้ เนื่องจากกลับมาหลังรอบการประเมิน จึงประเมินคะแนนปลายปีเต็ม 20%</t>
  </si>
  <si>
    <t>เน้นวิจัย</t>
  </si>
  <si>
    <t>อาจารย์ 6</t>
  </si>
  <si>
    <t>2 รายการ</t>
  </si>
  <si>
    <t>ระดับดีมากคะแนนไม่ถึง90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</si>
  <si>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</si>
  <si>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</si>
  <si>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</si>
  <si>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</si>
  <si>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</si>
  <si>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</si>
  <si>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r>
      <t xml:space="preserve">สำหรับ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ผู้ปฏิบัติงาน</t>
    </r>
  </si>
  <si>
    <r>
      <t xml:space="preserve">            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ผู้บริหาร</t>
    </r>
  </si>
  <si>
    <t>ชื่อ...........................................................................................................ตำแหน่.........................................................</t>
  </si>
  <si>
    <t>สังกัด......................................................................................................</t>
  </si>
  <si>
    <t>สมรรถนะ (Competencies)</t>
  </si>
  <si>
    <t>ระดับสมรรถนะ</t>
  </si>
  <si>
    <t>คะแนนประเมิน</t>
  </si>
  <si>
    <t>ช่องว่างสมรรถนะ</t>
  </si>
  <si>
    <t>1. ความเชี่ยวชาญในงานอาชีพ</t>
  </si>
  <si>
    <t>2. ความรับผิดชอบต่อสังคม</t>
  </si>
  <si>
    <t>3. รู้รักสามัคคี</t>
  </si>
  <si>
    <r>
      <t>□</t>
    </r>
    <r>
      <rPr>
        <b/>
        <sz val="14"/>
        <color theme="1"/>
        <rFont val="Angsana New"/>
        <family val="1"/>
      </rPr>
      <t xml:space="preserve">  สมรรถนะทางการบริหาร (Managerial Competencies)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สมรรถนะเฉพาะตามลักษณะงาน (Functional Competencies)</t>
    </r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</si>
  <si>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</si>
  <si>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</si>
  <si>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</si>
  <si>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</si>
  <si>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</si>
  <si>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</si>
  <si>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</si>
  <si>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</si>
  <si>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</t>
    </r>
  </si>
  <si>
    <t>□ สมรรถนะหลัก (Core Competencies)</t>
  </si>
  <si>
    <t>ค่าคาดหวัง (1)</t>
  </si>
  <si>
    <t>ผลการประเมิน ฯ (2)</t>
  </si>
  <si>
    <t>ที่ได้ (3) = (2)</t>
  </si>
  <si>
    <t>สรุปคะแนนพฤติกรรมการปฏิบัติงาน</t>
  </si>
  <si>
    <t xml:space="preserve">  =</t>
  </si>
  <si>
    <t>คะแนนที่ได้ X ค่าถ่วงน้ำหนัก (20 คะแนน)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</si>
  <si>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  </t>
    </r>
  </si>
  <si>
    <t>คะแนนที่ได้  X ค่าถ่วงน้ำหนัก (20 คะแนน)</t>
  </si>
  <si>
    <t>แผนพัฒนารายบุคคล</t>
  </si>
  <si>
    <t>วิธีการพัฒนา</t>
  </si>
  <si>
    <t>ระยะเวลา</t>
  </si>
  <si>
    <r>
      <rPr>
        <b/>
        <u/>
        <sz val="11"/>
        <color theme="1"/>
        <rFont val="Tahoma"/>
        <family val="2"/>
        <scheme val="minor"/>
      </rPr>
      <t>ตอนที่ 5</t>
    </r>
    <r>
      <rPr>
        <sz val="11"/>
        <color theme="1"/>
        <rFont val="Tahoma"/>
        <family val="2"/>
        <scheme val="minor"/>
      </rPr>
      <t xml:space="preserve"> การประเมินผลสัมฤทธิ์งานตามข้อตกลงตำแหน่งวิชาการ 80 คะแนน</t>
    </r>
  </si>
  <si>
    <r>
      <t xml:space="preserve">เดือน </t>
    </r>
    <r>
      <rPr>
        <sz val="11"/>
        <color theme="1"/>
        <rFont val="Angsana New"/>
        <family val="1"/>
      </rPr>
      <t>(นับเฉพาะรอบประเมิน)</t>
    </r>
  </si>
  <si>
    <r>
      <t>บุคลากรตำแหน่งวิชาการ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</si>
  <si>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</si>
  <si>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</si>
  <si>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</si>
  <si>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</si>
  <si>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 xml:space="preserve">        [  ]   (1)   อายุงานไม่เกิน 5 ปี        </t>
  </si>
  <si>
    <t xml:space="preserve">                     [  ]   (1.1)   กลุ่มทั่วไป   </t>
  </si>
  <si>
    <t xml:space="preserve">                     [  ]   (1.2)   เน้นบริการวิชาชีพสุขภาพ</t>
  </si>
  <si>
    <t xml:space="preserve">        [  ]   (2)   อายุงานมากกว่า 5 ปี      </t>
  </si>
  <si>
    <t xml:space="preserve">                     [  ]   (2.1)   เน้นการสอน   </t>
  </si>
  <si>
    <t xml:space="preserve">                     [  ]   (2.2)   เน้นการวิจัย   </t>
  </si>
  <si>
    <t xml:space="preserve">                     [  ]   (2.3)   เน้นบริการวิชาชีพสุขภาพ   </t>
  </si>
  <si>
    <t xml:space="preserve">1.3   ตำแหน่งวิชาการ       [  ]  อาจารย์                       [  ]  ผู้ช่วยศาสตราจารย์                  [  ]  รองศาสตราจารย์                    [  ]  ศาสตราจารย์   </t>
  </si>
  <si>
    <t xml:space="preserve">1.4   ประเภทภาระงาน     </t>
  </si>
  <si>
    <r>
      <t xml:space="preserve"> </t>
    </r>
    <r>
      <rPr>
        <b/>
        <sz val="13"/>
        <color theme="1"/>
        <rFont val="Angsana New"/>
        <family val="1"/>
      </rPr>
      <t>2.1 ภาระงานตามข้อตกลง  (กรอกเมื่อเริ่มรอบการประเมินในแต่ละครั้ง)</t>
    </r>
  </si>
  <si>
    <r>
      <t>2.2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3"/>
        <color theme="1"/>
        <rFont val="Angsana New"/>
        <family val="1"/>
      </rPr>
      <t>การรายงานผลการปฎิบัติงานตามข้อตกลง(กรอกเมื่อสิ้นสุดรอบการประเมิน)</t>
    </r>
  </si>
  <si>
    <t>เป้าหมาย/ผลสัมฤทธิ์</t>
  </si>
  <si>
    <t>ผลการปฏิบัติงาน</t>
  </si>
  <si>
    <t>ผลที่ได้</t>
  </si>
  <si>
    <r>
      <t>ส่วนที่ 1</t>
    </r>
    <r>
      <rPr>
        <b/>
        <sz val="13"/>
        <color theme="1"/>
        <rFont val="Angsana New"/>
        <family val="1"/>
      </rPr>
      <t xml:space="preserve"> ภาระงาน 4 ด้าน</t>
    </r>
    <r>
      <rPr>
        <b/>
        <sz val="13"/>
        <color theme="1"/>
        <rFont val="Cordia New"/>
        <family val="2"/>
      </rPr>
      <t xml:space="preserve"> </t>
    </r>
    <r>
      <rPr>
        <b/>
        <sz val="13"/>
        <color theme="1"/>
        <rFont val="Angsana New"/>
        <family val="1"/>
      </rPr>
      <t>รวม 100</t>
    </r>
    <r>
      <rPr>
        <b/>
        <sz val="13"/>
        <color theme="1"/>
        <rFont val="Cordia New"/>
        <family val="2"/>
      </rPr>
      <t xml:space="preserve">% </t>
    </r>
    <r>
      <rPr>
        <b/>
        <sz val="13"/>
        <color theme="1"/>
        <rFont val="Angsana New"/>
        <family val="1"/>
      </rPr>
      <t>ดังนี้</t>
    </r>
  </si>
  <si>
    <r>
      <t>1. งานสอน                                    .........</t>
    </r>
    <r>
      <rPr>
        <b/>
        <sz val="13"/>
        <color theme="1"/>
        <rFont val="Cordia New"/>
        <family val="2"/>
      </rPr>
      <t>%</t>
    </r>
  </si>
  <si>
    <t xml:space="preserve">1.2 นวัตกรรมการเรียนรู้ </t>
  </si>
  <si>
    <t xml:space="preserve"> ....................................  LU  </t>
  </si>
  <si>
    <t xml:space="preserve"> .....................................ระดับ</t>
  </si>
  <si>
    <t>1. งานสอน</t>
  </si>
  <si>
    <r>
      <t>2.วิจัยและผลงานวิชาการอื่นๆ</t>
    </r>
    <r>
      <rPr>
        <b/>
        <sz val="13"/>
        <color theme="1"/>
        <rFont val="Cordia New"/>
        <family val="2"/>
      </rPr>
      <t xml:space="preserve"> </t>
    </r>
    <r>
      <rPr>
        <b/>
        <sz val="13"/>
        <color theme="1"/>
        <rFont val="Angsana New"/>
        <family val="1"/>
      </rPr>
      <t xml:space="preserve">     </t>
    </r>
    <r>
      <rPr>
        <b/>
        <sz val="13"/>
        <color theme="1"/>
        <rFont val="Cordia New"/>
        <family val="2"/>
      </rPr>
      <t>…….%</t>
    </r>
  </si>
  <si>
    <t>2.1 ภาระงานวิจัยและผลงานอื่น ๆ</t>
  </si>
  <si>
    <t xml:space="preserve">2.2.ผลงานวิชาการ </t>
  </si>
  <si>
    <t>.....................................รายการ</t>
  </si>
  <si>
    <t>2.วิจัยและผลงานวิชาการอื่นๆ</t>
  </si>
  <si>
    <r>
      <t xml:space="preserve">3.บริการวิชาการ                            </t>
    </r>
    <r>
      <rPr>
        <b/>
        <sz val="13"/>
        <color theme="1"/>
        <rFont val="Cordia New"/>
        <family val="2"/>
      </rPr>
      <t>……%</t>
    </r>
  </si>
  <si>
    <t>3.1 ภาระงานบริการวิชาการ</t>
  </si>
  <si>
    <t xml:space="preserve">   ....................................  LU  </t>
  </si>
  <si>
    <t xml:space="preserve">3.บริการวิชาการ </t>
  </si>
  <si>
    <t>4. ภาระงานอื่น ๆ                            …..%</t>
  </si>
  <si>
    <t>4.1 ภาระงานอื่น ๆ</t>
  </si>
  <si>
    <t xml:space="preserve">4. ภาระงานอื่น ๆ </t>
  </si>
  <si>
    <r>
      <t>ส่วนที่ 2</t>
    </r>
    <r>
      <rPr>
        <b/>
        <sz val="13"/>
        <color theme="1"/>
        <rFont val="Angsana New"/>
        <family val="1"/>
      </rPr>
      <t xml:space="preserve"> ภาระงานที่ส่วนงานกำหนด ฯ  ...........</t>
    </r>
    <r>
      <rPr>
        <b/>
        <sz val="13"/>
        <color theme="1"/>
        <rFont val="Cordia New"/>
        <family val="2"/>
      </rPr>
      <t>%</t>
    </r>
  </si>
  <si>
    <r>
      <t>ส่วนที่ 2 ภาระงานที่ส่วนงานกำหนด ฯ ...........</t>
    </r>
    <r>
      <rPr>
        <b/>
        <sz val="13"/>
        <color theme="1"/>
        <rFont val="Cordia New"/>
        <family val="2"/>
      </rPr>
      <t>%</t>
    </r>
  </si>
  <si>
    <r>
      <t>1</t>
    </r>
    <r>
      <rPr>
        <b/>
        <sz val="13"/>
        <color theme="1"/>
        <rFont val="Cordia New"/>
        <family val="2"/>
      </rPr>
      <t xml:space="preserve">. </t>
    </r>
    <r>
      <rPr>
        <b/>
        <sz val="13"/>
        <color theme="1"/>
        <rFont val="Angsana New"/>
        <family val="1"/>
      </rPr>
      <t>ภาระงานที่ส่วนงานกำหนด...............</t>
    </r>
    <r>
      <rPr>
        <b/>
        <sz val="13"/>
        <color theme="1"/>
        <rFont val="Cordia New"/>
        <family val="2"/>
      </rPr>
      <t>%</t>
    </r>
  </si>
  <si>
    <r>
      <t>1.1 ตามประกาศของส่วนงาน ..........</t>
    </r>
    <r>
      <rPr>
        <b/>
        <sz val="13"/>
        <color theme="1"/>
        <rFont val="Cordia New"/>
        <family val="2"/>
      </rPr>
      <t>%</t>
    </r>
  </si>
  <si>
    <r>
      <t xml:space="preserve">1.1.1 </t>
    </r>
    <r>
      <rPr>
        <sz val="13"/>
        <color theme="1"/>
        <rFont val="Angsana New"/>
        <family val="1"/>
      </rPr>
      <t>......................................(ระบุหรือไม่ก็ได้)</t>
    </r>
  </si>
  <si>
    <r>
      <t>2</t>
    </r>
    <r>
      <rPr>
        <b/>
        <sz val="13"/>
        <color theme="1"/>
        <rFont val="Cordia New"/>
        <family val="2"/>
      </rPr>
      <t xml:space="preserve">. </t>
    </r>
    <r>
      <rPr>
        <b/>
        <sz val="13"/>
        <color theme="1"/>
        <rFont val="Angsana New"/>
        <family val="1"/>
      </rPr>
      <t>ภาระงานที่ส่วนงานกำหนด...............</t>
    </r>
    <r>
      <rPr>
        <b/>
        <sz val="13"/>
        <color theme="1"/>
        <rFont val="Cordia New"/>
        <family val="2"/>
      </rPr>
      <t>%</t>
    </r>
  </si>
  <si>
    <r>
      <t>2.1 ตามประกาศของส่วนงาน ..........</t>
    </r>
    <r>
      <rPr>
        <b/>
        <sz val="13"/>
        <color theme="1"/>
        <rFont val="Cordia New"/>
        <family val="2"/>
      </rPr>
      <t>%</t>
    </r>
  </si>
  <si>
    <r>
      <t>2</t>
    </r>
    <r>
      <rPr>
        <sz val="13"/>
        <color theme="1"/>
        <rFont val="Cordia New"/>
        <family val="2"/>
      </rPr>
      <t xml:space="preserve">.1.1 </t>
    </r>
    <r>
      <rPr>
        <sz val="13"/>
        <color theme="1"/>
        <rFont val="Angsana New"/>
        <family val="1"/>
      </rPr>
      <t>......................................(ระบุหรือไม่ก็ได้)</t>
    </r>
  </si>
  <si>
    <t>2.1 ภาระงานตามข้อตกลง  (กรอกเมื่อเริ่มรอบการประเมินในแต่ละครั้ง)</t>
  </si>
  <si>
    <t>2.2 การรายงานผลการปฎิบัติงานตามข้อตกลง(กรอกเมื่อสิ้นสุดรอบการประเมิน)</t>
  </si>
  <si>
    <r>
      <t xml:space="preserve">[  ]   </t>
    </r>
    <r>
      <rPr>
        <sz val="14"/>
        <color theme="1"/>
        <rFont val="Angsana New"/>
        <family val="1"/>
      </rPr>
      <t>(1)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จบปริญญาตรี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วันที่บรรจุ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จ้าง</t>
    </r>
    <r>
      <rPr>
        <sz val="14"/>
        <color theme="1"/>
        <rFont val="Cordia New"/>
        <family val="2"/>
      </rPr>
      <t>)………………………………………..</t>
    </r>
  </si>
  <si>
    <r>
      <t xml:space="preserve">        [ ] </t>
    </r>
    <r>
      <rPr>
        <sz val="14"/>
        <color theme="1"/>
        <rFont val="Angsana New"/>
        <family val="1"/>
      </rPr>
      <t>จะไปเรียนต่อระดับ</t>
    </r>
    <r>
      <rPr>
        <sz val="14"/>
        <color theme="1"/>
        <rFont val="Cordia New"/>
        <family val="2"/>
      </rPr>
      <t>……………………………………………………….</t>
    </r>
  </si>
  <si>
    <r>
      <t xml:space="preserve">        </t>
    </r>
    <r>
      <rPr>
        <sz val="14"/>
        <color theme="1"/>
        <rFont val="Angsana New"/>
        <family val="1"/>
      </rPr>
      <t>ประมาณเดือน</t>
    </r>
    <r>
      <rPr>
        <sz val="14"/>
        <color theme="1"/>
        <rFont val="Cordia New"/>
        <family val="2"/>
      </rPr>
      <t>…………….</t>
    </r>
    <r>
      <rPr>
        <sz val="14"/>
        <color theme="1"/>
        <rFont val="Angsana New"/>
        <family val="1"/>
      </rPr>
      <t>พ.ศ</t>
    </r>
    <r>
      <rPr>
        <sz val="14"/>
        <color theme="1"/>
        <rFont val="Cordia New"/>
        <family val="2"/>
      </rPr>
      <t xml:space="preserve">………………………………                  </t>
    </r>
  </si>
  <si>
    <r>
      <t>อธิบายการวางแผนหรือการเตรียมตัวไปเรียนต่อ</t>
    </r>
    <r>
      <rPr>
        <sz val="14"/>
        <color theme="1"/>
        <rFont val="Cordia New"/>
        <family val="2"/>
      </rPr>
      <t>………………………………………</t>
    </r>
  </si>
  <si>
    <t>…………………………………………………………………………………………..</t>
  </si>
  <si>
    <r>
      <t xml:space="preserve">[  ]   </t>
    </r>
    <r>
      <rPr>
        <sz val="14"/>
        <color theme="1"/>
        <rFont val="Angsana New"/>
        <family val="1"/>
      </rPr>
      <t>(1)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จบปริญญาตรีไปเรียนต่อระดับ</t>
    </r>
    <r>
      <rPr>
        <sz val="14"/>
        <color theme="1"/>
        <rFont val="Cordia New"/>
        <family val="2"/>
      </rPr>
      <t>……………………………………………</t>
    </r>
  </si>
  <si>
    <r>
      <t xml:space="preserve">        [ ] </t>
    </r>
    <r>
      <rPr>
        <sz val="14"/>
        <color theme="1"/>
        <rFont val="Angsana New"/>
        <family val="1"/>
      </rPr>
      <t>ไปเรียนต่อแล้วเมื่อ</t>
    </r>
    <r>
      <rPr>
        <sz val="14"/>
        <color theme="1"/>
        <rFont val="Cordia New"/>
        <family val="2"/>
      </rPr>
      <t>…………………………………………………………….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</si>
  <si>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>กรณียังไม่ได้ไปเรียนต่อท่านได้มีการเตรียมตัวอย่างไร</t>
    </r>
  </si>
  <si>
    <r>
      <t>ให้คำอธิบายการเตรียมตัวไปเรียนต่อ</t>
    </r>
    <r>
      <rPr>
        <sz val="14"/>
        <color theme="1"/>
        <rFont val="Cordia New"/>
        <family val="2"/>
      </rPr>
      <t>………………………………………………….</t>
    </r>
  </si>
  <si>
    <t>………………………………………………………………………………………….</t>
  </si>
  <si>
    <r>
      <t xml:space="preserve"> [  ]   </t>
    </r>
    <r>
      <rPr>
        <sz val="14"/>
        <color theme="1"/>
        <rFont val="Angsana New"/>
        <family val="1"/>
      </rPr>
      <t>(</t>
    </r>
    <r>
      <rPr>
        <sz val="14"/>
        <color theme="1"/>
        <rFont val="Cordia New"/>
        <family val="2"/>
      </rPr>
      <t>2</t>
    </r>
    <r>
      <rPr>
        <sz val="14"/>
        <color theme="1"/>
        <rFont val="Angsana New"/>
        <family val="1"/>
      </rPr>
      <t>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จบปริญญาโท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วันที่บรรจุ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จ้าง</t>
    </r>
    <r>
      <rPr>
        <sz val="14"/>
        <color theme="1"/>
        <rFont val="Cordia New"/>
        <family val="2"/>
      </rPr>
      <t>)…………………………………………….</t>
    </r>
  </si>
  <si>
    <r>
      <t xml:space="preserve">               [ ] </t>
    </r>
    <r>
      <rPr>
        <sz val="14"/>
        <color theme="1"/>
        <rFont val="Angsana New"/>
        <family val="1"/>
      </rPr>
      <t>จะไปเรียนต่อระดับ</t>
    </r>
    <r>
      <rPr>
        <sz val="14"/>
        <color theme="1"/>
        <rFont val="Cordia New"/>
        <family val="2"/>
      </rPr>
      <t>………………………………………………………</t>
    </r>
  </si>
  <si>
    <r>
      <t xml:space="preserve">                    </t>
    </r>
    <r>
      <rPr>
        <sz val="14"/>
        <color theme="1"/>
        <rFont val="Angsana New"/>
        <family val="1"/>
      </rPr>
      <t>ประมาณเดือน</t>
    </r>
    <r>
      <rPr>
        <sz val="14"/>
        <color theme="1"/>
        <rFont val="Cordia New"/>
        <family val="2"/>
      </rPr>
      <t>………………………………</t>
    </r>
    <r>
      <rPr>
        <sz val="14"/>
        <color theme="1"/>
        <rFont val="Angsana New"/>
        <family val="1"/>
      </rPr>
      <t>พ</t>
    </r>
    <r>
      <rPr>
        <sz val="14"/>
        <color theme="1"/>
        <rFont val="Cordia New"/>
        <family val="2"/>
      </rPr>
      <t>.</t>
    </r>
    <r>
      <rPr>
        <sz val="14"/>
        <color theme="1"/>
        <rFont val="Angsana New"/>
        <family val="1"/>
      </rPr>
      <t>ศ</t>
    </r>
    <r>
      <rPr>
        <sz val="14"/>
        <color theme="1"/>
        <rFont val="Cordia New"/>
        <family val="2"/>
      </rPr>
      <t>……………………….</t>
    </r>
  </si>
  <si>
    <t>…………………………………………………………………………………………</t>
  </si>
  <si>
    <r>
      <t xml:space="preserve">[  ]   </t>
    </r>
    <r>
      <rPr>
        <sz val="14"/>
        <color theme="1"/>
        <rFont val="Angsana New"/>
        <family val="1"/>
      </rPr>
      <t>(2)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>จบปริญญาโทไปเรียนต่อระดับ</t>
    </r>
    <r>
      <rPr>
        <sz val="14"/>
        <color theme="1"/>
        <rFont val="Cordia New"/>
        <family val="2"/>
      </rPr>
      <t>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</si>
  <si>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>ไปเรียนต่อแล้วเมื่อ</t>
    </r>
    <r>
      <rPr>
        <sz val="14"/>
        <color theme="1"/>
        <rFont val="Cordia New"/>
        <family val="2"/>
      </rPr>
      <t>………………………………………………………….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</si>
  <si>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 xml:space="preserve">กรณียังไม่ได้ไปเรียนต่อท่านได้มีการเตรียมตัวที่ผ่านมา       </t>
    </r>
  </si>
  <si>
    <r>
      <t>ให้คำอธิบายการเตรียมตัวไปเรียนต่อ</t>
    </r>
    <r>
      <rPr>
        <sz val="14"/>
        <color theme="1"/>
        <rFont val="Cordia New"/>
        <family val="2"/>
      </rPr>
      <t>…………………………………………………</t>
    </r>
  </si>
  <si>
    <t xml:space="preserve">2..4   ความก้าวหน้าการขอตำแหน่งวิชาการ ยกเว้นตำแหน่งศาสตราจารย์ไม่ต้องกรอก </t>
  </si>
  <si>
    <t>[  ]   (1) ดำรงตำแหน่งอาจารย์ตั้งแต่…………………………และจะยื่นขอตำแหน่ง</t>
  </si>
  <si>
    <t xml:space="preserve">              ผู้ช่วยศาสตราจารย์  ประมาณ พ.ศ………………………</t>
  </si>
  <si>
    <t>[  ]    ยื่นขอผู้ช่วยศาสตราจารย์เมื่อ…………………………………………………..</t>
  </si>
  <si>
    <t>[  ]    กรณียังไม่ยื่นขอผู้ช่วยศาสตราจารย์เพราะ………………………………………</t>
  </si>
  <si>
    <t>[  ]   มีผลงานวิชาการเตรียมขอ ดังนี้   1………………………………………</t>
  </si>
  <si>
    <t xml:space="preserve">                                                        2……………………………………..</t>
  </si>
  <si>
    <t xml:space="preserve">                                                        3……………………………………… </t>
  </si>
  <si>
    <t xml:space="preserve">[  ]   (2) ดำรงตำแหน่งผู้ช่วยศาสตราจารย์ตั้งแต่…………………………..จะยื่นขอ          </t>
  </si>
  <si>
    <t xml:space="preserve">             รองศาสตราจารย์    ประมาณ พ.ศ………………………..</t>
  </si>
  <si>
    <t>[  ]   (3) ดำรงตำแหน่งรองศาสตราจารย์ตั้งแต่……………………………..จะยื่น ขอศาสตราจารย์    ประมาณ พ.ศ…………………………………………….</t>
  </si>
  <si>
    <t>[  ]   ยื่นขอรองศาสตราจารย์เมื่อ………………………………………………………</t>
  </si>
  <si>
    <t>[  ]   กรณียังไม่ยื่นขอรองศาสตราจารย์เพราะ……………………………………….</t>
  </si>
  <si>
    <t>[  ]   มีผลงานวิชาการเตรียมขอ ดังนี้   1……………………………………………….</t>
  </si>
  <si>
    <t xml:space="preserve">                                                        2……………………………………………….</t>
  </si>
  <si>
    <t xml:space="preserve">                                                        3………………………………………………</t>
  </si>
  <si>
    <t>[  ]    ยื่นขอศาสตราจารย์เมื่อ…….……………………………………………………</t>
  </si>
  <si>
    <t>[  ]    กรณียังไม่ยื่นขอศาสตราจารย์เพราะ…………………………………………….</t>
  </si>
  <si>
    <t xml:space="preserve">[  ]   มีผลงานวิชาการเตรียมขอ ดังนี้   1……………………………………………….                                                                                                          </t>
  </si>
  <si>
    <t xml:space="preserve">                                                        3……………………………………………….</t>
  </si>
  <si>
    <t>2.5   ผู้ที่ดำรงตำแหน่งวิชาการกรุณาชี้แจงรายละเอียดเกี่ยวกับการทำผลงาน ดังนี้</t>
  </si>
  <si>
    <t xml:space="preserve">[  ]   (1)  ผู้ช่วยศาสตราจารย์   </t>
  </si>
  <si>
    <t>1. คาดว่าจะมีบทความผลงานวิจัย ตีพิมพ์    จำนวน .....……… เรื่อง</t>
  </si>
  <si>
    <t xml:space="preserve"> 2. คาดว่าจะมีบทความวิชาการ                  จำนวน .........…… เรื่อง</t>
  </si>
  <si>
    <t>3. การเขียนตำราและหรืออื่น ๆ ...........................จำนวน .........……เรื่อง</t>
  </si>
  <si>
    <t>2.5 ผู้ที่ดำรงตำแหน่งวิชาการรายงานการทำผลงาน/ระบุคุณภาพของผลงาน    ดังนี้</t>
  </si>
  <si>
    <t xml:space="preserve">[  ]  (1)  ผู้ช่วยศาสตราจารย์   </t>
  </si>
  <si>
    <t xml:space="preserve">   1.บทความผลงานวิจัย ตีพิมพ์    จำนวน ....…... .. เรื่อง</t>
  </si>
  <si>
    <t xml:space="preserve">  2. บทความวิชาการ                      จำนวน ........... เรื่อง</t>
  </si>
  <si>
    <t xml:space="preserve"> 3. การเขียนตำราและหรืออื่น ๆ ............................จำนวน ........... เรื่อง</t>
  </si>
  <si>
    <r>
      <t>ปริมาณ/คุณภาพของผลงาน</t>
    </r>
    <r>
      <rPr>
        <sz val="13"/>
        <color theme="1"/>
        <rFont val="Angsana New"/>
        <family val="1"/>
      </rPr>
      <t xml:space="preserve">            [  ]    สูงกว่าเกณฑ์</t>
    </r>
  </si>
  <si>
    <t xml:space="preserve"> [  ]   (2)  รองศาสตราจารย์   </t>
  </si>
  <si>
    <t>2. คาดว่าจะมีบทความวิชาการ                  จำนวน .........…… เรื่อง</t>
  </si>
  <si>
    <t>3. การเขียนตำราและหรืออื่น ๆ .............................จำนวน .........……เรื่อง</t>
  </si>
  <si>
    <t xml:space="preserve">[  ]   (2)  รองศาสตราจารย์   </t>
  </si>
  <si>
    <t>2. บทความวิชาการ                      จำนวน ........... เรื่อง</t>
  </si>
  <si>
    <t xml:space="preserve">  3. การเขียนตำราและหรืออื่น ๆ ...........................จำนวน ........... เรื่อง</t>
  </si>
  <si>
    <t xml:space="preserve">                                                        [  ]    ต่ำกว่าเกณฑ์</t>
  </si>
  <si>
    <t xml:space="preserve"> [  ]   (3)  ศาสตราจารย์   </t>
  </si>
  <si>
    <t xml:space="preserve">   1. คาดว่าจะมีบทความผลงานวิจัย ตีพิมพ์ จำนวน ....... .. เรื่อง</t>
  </si>
  <si>
    <t xml:space="preserve">  2. คาดว่าจะมีบทความวิชาการ                จำนวน ........... เรื่อง</t>
  </si>
  <si>
    <t>3. การเขียนตำราและหรืออื่น ๆ ................................จำนวน ........... เรื่อง</t>
  </si>
  <si>
    <r>
      <t xml:space="preserve"> (</t>
    </r>
    <r>
      <rPr>
        <u/>
        <sz val="13"/>
        <color theme="1"/>
        <rFont val="Angsana New"/>
        <family val="1"/>
      </rPr>
      <t>มาตรฐานภาระงานตำแหน่ง ศ.</t>
    </r>
    <r>
      <rPr>
        <sz val="13"/>
        <color theme="1"/>
        <rFont val="Angsana New"/>
        <family val="1"/>
      </rPr>
      <t xml:space="preserve">  ปฏิบัติตามมาตรฐานขั้นต่ำในฐานะอาจารย์ผู้สอนฯ ตามที่ ก.พ.อ.และคณะกรรมการกำหนด)</t>
    </r>
  </si>
  <si>
    <t xml:space="preserve">[  ]   (3)  ศาสตราจารย์   </t>
  </si>
  <si>
    <t xml:space="preserve">  3. การเขียนตำราและหรืออื่น ๆ ............................จำนวน ........... เรื่อง</t>
  </si>
  <si>
    <r>
      <t xml:space="preserve"> </t>
    </r>
    <r>
      <rPr>
        <b/>
        <sz val="13"/>
        <color theme="1"/>
        <rFont val="Angsana New"/>
        <family val="1"/>
      </rPr>
      <t>ปริมาณ/ คุณภาพของผลงาน</t>
    </r>
    <r>
      <rPr>
        <sz val="13"/>
        <color theme="1"/>
        <rFont val="Angsana New"/>
        <family val="1"/>
      </rPr>
      <t xml:space="preserve">       [  ]    สูงกว่าเกณฑ์</t>
    </r>
  </si>
  <si>
    <t xml:space="preserve">                                                      [  ]    เป็นไปตามเกณฑ์    </t>
  </si>
  <si>
    <t xml:space="preserve">                                                      [  ]    ต่ำกว่าเกณฑ์</t>
  </si>
  <si>
    <r>
      <t>2.</t>
    </r>
    <r>
      <rPr>
        <b/>
        <sz val="14"/>
        <color theme="1"/>
        <rFont val="Cordia New"/>
        <family val="2"/>
      </rPr>
      <t xml:space="preserve">6  </t>
    </r>
    <r>
      <rPr>
        <b/>
        <sz val="14"/>
        <color theme="1"/>
        <rFont val="Angsana New"/>
        <family val="1"/>
      </rPr>
      <t>ความรู้ความสามารถ</t>
    </r>
    <r>
      <rPr>
        <b/>
        <sz val="14"/>
        <color theme="1"/>
        <rFont val="Cordia New"/>
        <family val="2"/>
      </rPr>
      <t>/</t>
    </r>
    <r>
      <rPr>
        <b/>
        <sz val="14"/>
        <color theme="1"/>
        <rFont val="Angsana New"/>
        <family val="1"/>
      </rPr>
      <t>การทดสอบด้านภาษา</t>
    </r>
  </si>
  <si>
    <r>
      <t xml:space="preserve">[  ]  </t>
    </r>
    <r>
      <rPr>
        <sz val="14"/>
        <color theme="1"/>
        <rFont val="Angsana New"/>
        <family val="1"/>
      </rPr>
      <t xml:space="preserve">อังกฤษ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ฝรั่งเศส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เยอรมัน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จีน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ญี่ปุ่น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>อื่น ๆ</t>
    </r>
    <r>
      <rPr>
        <sz val="14"/>
        <color theme="1"/>
        <rFont val="Cordia New"/>
        <family val="2"/>
      </rPr>
      <t>…………</t>
    </r>
  </si>
  <si>
    <r>
      <t xml:space="preserve">[  ]  TOEFL    [  ]  IELTS       [  ]  </t>
    </r>
    <r>
      <rPr>
        <sz val="14"/>
        <color theme="1"/>
        <rFont val="Angsana New"/>
        <family val="1"/>
      </rPr>
      <t>ยังไม่ผ่านการทดสอบ</t>
    </r>
  </si>
  <si>
    <r>
      <t xml:space="preserve">2.6  </t>
    </r>
    <r>
      <rPr>
        <b/>
        <sz val="14"/>
        <color theme="1"/>
        <rFont val="Angsana New"/>
        <family val="1"/>
      </rPr>
      <t>รายงานความรู้ความสามารถ</t>
    </r>
    <r>
      <rPr>
        <b/>
        <sz val="14"/>
        <color theme="1"/>
        <rFont val="Cordia New"/>
        <family val="2"/>
      </rPr>
      <t>/</t>
    </r>
    <r>
      <rPr>
        <b/>
        <sz val="14"/>
        <color theme="1"/>
        <rFont val="Angsana New"/>
        <family val="1"/>
      </rPr>
      <t>การทดสอบด้านภาษา</t>
    </r>
  </si>
  <si>
    <r>
      <t xml:space="preserve">[  ]  </t>
    </r>
    <r>
      <rPr>
        <sz val="14"/>
        <color theme="1"/>
        <rFont val="Angsana New"/>
        <family val="1"/>
      </rPr>
      <t xml:space="preserve">อังกฤษ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ฝรั่งเศส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เยอรมัน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จีน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ญี่ปุ่น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>อื่น ๆ</t>
    </r>
    <r>
      <rPr>
        <sz val="14"/>
        <color theme="1"/>
        <rFont val="Cordia New"/>
        <family val="2"/>
      </rPr>
      <t>………..</t>
    </r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</si>
  <si>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</si>
  <si>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</si>
  <si>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</si>
  <si>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</si>
  <si>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เป็นความจริงและได้แนบเอกสารประกอบการประเมินแล้ว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</si>
  <si>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</si>
  <si>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</si>
  <si>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r>
      <t xml:space="preserve">ตอนที่ </t>
    </r>
    <r>
      <rPr>
        <b/>
        <u/>
        <sz val="14"/>
        <color rgb="FF000000"/>
        <rFont val="Cordia New"/>
        <family val="2"/>
      </rPr>
      <t>2</t>
    </r>
    <r>
      <rPr>
        <sz val="14"/>
        <color rgb="FF000000"/>
        <rFont val="Cordia New"/>
        <family val="2"/>
      </rPr>
      <t xml:space="preserve">   </t>
    </r>
    <r>
      <rPr>
        <b/>
        <sz val="14"/>
        <color rgb="FF000000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rgb="FF000000"/>
        <rFont val="Cordia New"/>
        <family val="2"/>
      </rPr>
      <t>(</t>
    </r>
    <r>
      <rPr>
        <b/>
        <sz val="14"/>
        <color rgb="FF000000"/>
        <rFont val="Angsana New"/>
        <family val="1"/>
      </rPr>
      <t>ผู้รับการประเมินกรอก</t>
    </r>
    <r>
      <rPr>
        <b/>
        <sz val="14"/>
        <color rgb="FF000000"/>
        <rFont val="Cordia New"/>
        <family val="2"/>
      </rPr>
      <t>)</t>
    </r>
  </si>
  <si>
    <r>
      <t xml:space="preserve">     (ก) พนักงานมหาวิทยาลัยครั้งที่ 2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</si>
  <si>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(ก) พนักงานมหาวิทยาลัยครั้งที่ 2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</si>
  <si>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  </t>
    </r>
    <r>
      <rPr>
        <sz val="13"/>
        <color theme="1"/>
        <rFont val="Angsana New"/>
        <family val="1"/>
      </rPr>
      <t xml:space="preserve">(ก) ข้าราชการ (20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 xml:space="preserve">= 16 </t>
    </r>
    <r>
      <rPr>
        <sz val="13"/>
        <color theme="1"/>
        <rFont val="Angsana New"/>
        <family val="1"/>
      </rPr>
      <t>คะแนน</t>
    </r>
  </si>
  <si>
    <r>
      <t xml:space="preserve">        (ข) พนักงานมหาวิทยาลัยครั้งที่ 1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</si>
  <si>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 </t>
    </r>
    <r>
      <rPr>
        <sz val="13"/>
        <color theme="1"/>
        <rFont val="Angsana New"/>
        <family val="1"/>
      </rPr>
      <t xml:space="preserve">(ก) ข้าราชการ (20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 xml:space="preserve">= 16 </t>
    </r>
    <r>
      <rPr>
        <sz val="13"/>
        <color theme="1"/>
        <rFont val="Angsana New"/>
        <family val="1"/>
      </rPr>
      <t>คะแนน</t>
    </r>
  </si>
  <si>
    <r>
      <t xml:space="preserve">       (ข) พนักงานมหาวิทยาลัยครั้งที่ 1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</si>
  <si>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t xml:space="preserve">              .........................  LU  </t>
  </si>
  <si>
    <t xml:space="preserve">             ................. รายการ</t>
  </si>
  <si>
    <t xml:space="preserve">             ..................  ระดับ</t>
  </si>
  <si>
    <r>
      <t xml:space="preserve">หมายเหตุ  1. ภาระงานส่วนที่ 1  (1) สัดส่วนค่าน้ำหนักรวม 100 </t>
    </r>
    <r>
      <rPr>
        <sz val="13"/>
        <color rgb="FF000000"/>
        <rFont val="Cordia New"/>
        <family val="2"/>
      </rPr>
      <t>%</t>
    </r>
    <r>
      <rPr>
        <sz val="13"/>
        <color rgb="FF000000"/>
        <rFont val="Angsana New"/>
        <family val="1"/>
      </rPr>
      <t xml:space="preserve"> และรวม </t>
    </r>
    <r>
      <rPr>
        <sz val="13"/>
        <color rgb="FF000000"/>
        <rFont val="Cordia New"/>
        <family val="2"/>
      </rPr>
      <t>LU</t>
    </r>
    <r>
      <rPr>
        <sz val="13"/>
        <color rgb="FF000000"/>
        <rFont val="Angsana New"/>
        <family val="1"/>
      </rPr>
      <t xml:space="preserve"> ไม่ต่ำกว่า 20 </t>
    </r>
    <r>
      <rPr>
        <sz val="13"/>
        <color rgb="FF000000"/>
        <rFont val="Cordia New"/>
        <family val="2"/>
      </rPr>
      <t xml:space="preserve">LU </t>
    </r>
    <r>
      <rPr>
        <sz val="13"/>
        <color rgb="FF000000"/>
        <rFont val="Angsana New"/>
        <family val="1"/>
      </rPr>
      <t xml:space="preserve">     </t>
    </r>
    <r>
      <rPr>
        <sz val="13"/>
        <color rgb="FF000000"/>
        <rFont val="Cordia New"/>
        <family val="2"/>
      </rPr>
      <t xml:space="preserve"> </t>
    </r>
    <r>
      <rPr>
        <sz val="13"/>
        <color rgb="FF000000"/>
        <rFont val="Angsana New"/>
        <family val="1"/>
      </rPr>
      <t>(2) ผลจากข้อ (1)เทียบบัญญัติไตรยางค์คะแนนเต็ม 64</t>
    </r>
  </si>
  <si>
    <r>
      <t xml:space="preserve">        2. ภาระงานส่วนที่ 2 สัดส่วนค่าน้ำหนักรวมทั้งปี 20 </t>
    </r>
    <r>
      <rPr>
        <sz val="13"/>
        <color rgb="FF000000"/>
        <rFont val="Cordia New"/>
        <family val="2"/>
      </rPr>
      <t xml:space="preserve">% </t>
    </r>
    <r>
      <rPr>
        <sz val="13"/>
        <color rgb="FF000000"/>
        <rFont val="Angsana New"/>
        <family val="1"/>
      </rPr>
      <t>( 1) ข้าราชการประเมินปีละครั้ง 20</t>
    </r>
    <r>
      <rPr>
        <sz val="13"/>
        <color rgb="FF000000"/>
        <rFont val="Cordia New"/>
        <family val="2"/>
      </rPr>
      <t>%</t>
    </r>
    <r>
      <rPr>
        <sz val="13"/>
        <color rgb="FF000000"/>
        <rFont val="Angsana New"/>
        <family val="1"/>
      </rPr>
      <t xml:space="preserve"> </t>
    </r>
    <r>
      <rPr>
        <sz val="13"/>
        <color rgb="FF000000"/>
        <rFont val="Cordia New"/>
        <family val="2"/>
      </rPr>
      <t xml:space="preserve">= 16 </t>
    </r>
    <r>
      <rPr>
        <sz val="13"/>
        <color rgb="FF000000"/>
        <rFont val="Angsana New"/>
        <family val="1"/>
      </rPr>
      <t>คะแนน (2) พม./ พ.รายได้ ประเมินปีละ 2 ครั้ง ๆ ละ 10</t>
    </r>
    <r>
      <rPr>
        <sz val="13"/>
        <color rgb="FF000000"/>
        <rFont val="Cordia New"/>
        <family val="2"/>
      </rPr>
      <t xml:space="preserve">% = 8 </t>
    </r>
    <r>
      <rPr>
        <sz val="13"/>
        <color rgb="FF000000"/>
        <rFont val="Angsana New"/>
        <family val="1"/>
      </rPr>
      <t>คะแนน</t>
    </r>
  </si>
  <si>
    <t xml:space="preserve">                3. คะแนนส่วนที่ 1 และส่วนที่ 2 รวมเต็ม 80 คะแนน</t>
  </si>
  <si>
    <r>
      <t>2.</t>
    </r>
    <r>
      <rPr>
        <b/>
        <sz val="13"/>
        <color theme="1"/>
        <rFont val="Cordia New"/>
        <family val="2"/>
      </rPr>
      <t xml:space="preserve">3.   </t>
    </r>
    <r>
      <rPr>
        <b/>
        <sz val="13"/>
        <color theme="1"/>
        <rFont val="Angsana New"/>
        <family val="1"/>
      </rPr>
      <t>การพัฒนาตนเองเพื่อการศึกษาต่อ</t>
    </r>
    <r>
      <rPr>
        <b/>
        <sz val="13"/>
        <color theme="1"/>
        <rFont val="Cordia New"/>
        <family val="2"/>
      </rPr>
      <t>/</t>
    </r>
    <r>
      <rPr>
        <b/>
        <sz val="13"/>
        <color theme="1"/>
        <rFont val="Angsana New"/>
        <family val="1"/>
      </rPr>
      <t xml:space="preserve">ความก้าวหน้าในวิชาชีพ </t>
    </r>
    <r>
      <rPr>
        <sz val="12"/>
        <color theme="1"/>
        <rFont val="Angsana New"/>
        <family val="1"/>
      </rPr>
      <t>(เฉพาะผู้ที่ไม่จบวุฒิป.เอก)</t>
    </r>
  </si>
  <si>
    <r>
      <t>2.</t>
    </r>
    <r>
      <rPr>
        <b/>
        <sz val="13"/>
        <color theme="1"/>
        <rFont val="Cordia New"/>
        <family val="2"/>
      </rPr>
      <t xml:space="preserve">3.   </t>
    </r>
    <r>
      <rPr>
        <b/>
        <sz val="13"/>
        <color theme="1"/>
        <rFont val="Angsana New"/>
        <family val="1"/>
      </rPr>
      <t>รายงานการพัฒนาตนเองเพื่อการศึกษาต่อ</t>
    </r>
    <r>
      <rPr>
        <b/>
        <sz val="13"/>
        <color theme="1"/>
        <rFont val="Cordia New"/>
        <family val="2"/>
      </rPr>
      <t>/</t>
    </r>
    <r>
      <rPr>
        <b/>
        <sz val="13"/>
        <color theme="1"/>
        <rFont val="Angsana New"/>
        <family val="1"/>
      </rPr>
      <t xml:space="preserve">ความก้าวหน้าในวิชาชีพ     </t>
    </r>
    <r>
      <rPr>
        <sz val="12"/>
        <color theme="1"/>
        <rFont val="Angsana New"/>
        <family val="1"/>
      </rPr>
      <t>(เฉพาะผู้ที่ไม่             จบวุฒิป.เอก)</t>
    </r>
  </si>
  <si>
    <t xml:space="preserve">2.4  รายงานความก้าวหน้าการขอตำแหน่งวิชาการ         ยกเว้นตำแหน่งศาสตราจารย์ไม่ต้องกรอก </t>
  </si>
  <si>
    <t>ระบุรายละเอียด........................................................................................................</t>
  </si>
  <si>
    <r>
      <t>(</t>
    </r>
    <r>
      <rPr>
        <u/>
        <sz val="13"/>
        <color theme="1"/>
        <rFont val="Angsana New"/>
        <family val="1"/>
      </rPr>
      <t>มาตรฐานภาระงานตำแหน่งผศ.</t>
    </r>
    <r>
      <rPr>
        <sz val="13"/>
        <color theme="1"/>
        <rFont val="Angsana New"/>
        <family val="1"/>
      </rPr>
      <t xml:space="preserve">  ปฏิบัติตามมาตรฐานขั้นต่ำในฐานะอาจารย์ผู้สอนฯ       ตามที่ ก.พ.อ.และคณะกรรมการกำหนด)</t>
    </r>
  </si>
  <si>
    <t>ระบุรายละเอียด..........................................................................................................</t>
  </si>
  <si>
    <t>ระบุรายละเอียด.........................................................................................................  .</t>
  </si>
  <si>
    <t xml:space="preserve">                                                        [  ]    เป็นไปตามเกณฑ์    </t>
  </si>
  <si>
    <r>
      <t>ปริมาณ/คุณภาพของผลงาน</t>
    </r>
    <r>
      <rPr>
        <sz val="13"/>
        <color theme="1"/>
        <rFont val="Angsana New"/>
        <family val="1"/>
      </rPr>
      <t xml:space="preserve">        [  ]    สูงกว่าเกณฑ์</t>
    </r>
  </si>
  <si>
    <t xml:space="preserve">                                                   [  ]    เป็นไปตามเกณฑ์    </t>
  </si>
  <si>
    <t xml:space="preserve">                                                   [  ]    ต่ำกว่าเกณฑ์</t>
  </si>
  <si>
    <r>
      <t xml:space="preserve">หมายเหตุ   </t>
    </r>
    <r>
      <rPr>
        <sz val="13"/>
        <color theme="1"/>
        <rFont val="Cordia New"/>
        <family val="2"/>
      </rPr>
      <t xml:space="preserve">1. </t>
    </r>
    <r>
      <rPr>
        <sz val="13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ชั้นต้นซึ่งนำประกอบการประเมินผลการปฏิบัติงาน</t>
    </r>
  </si>
  <si>
    <r>
      <t xml:space="preserve">                    2. </t>
    </r>
    <r>
      <rPr>
        <sz val="13"/>
        <color theme="1"/>
        <rFont val="Angsana New"/>
        <family val="1"/>
      </rPr>
      <t xml:space="preserve">ตอนที่ </t>
    </r>
    <r>
      <rPr>
        <sz val="13"/>
        <color theme="1"/>
        <rFont val="Cordia New"/>
        <family val="2"/>
      </rPr>
      <t xml:space="preserve">2 </t>
    </r>
    <r>
      <rPr>
        <sz val="13"/>
        <color theme="1"/>
        <rFont val="Angsana New"/>
        <family val="1"/>
      </rPr>
      <t xml:space="preserve">ให้ผู้รับการประเมินกรอกรายละเอียดในส่วน </t>
    </r>
    <r>
      <rPr>
        <sz val="13"/>
        <color theme="1"/>
        <rFont val="Cordia New"/>
        <family val="2"/>
      </rPr>
      <t xml:space="preserve">2.1 </t>
    </r>
    <r>
      <rPr>
        <sz val="13"/>
        <color theme="1"/>
        <rFont val="Angsana New"/>
        <family val="1"/>
      </rPr>
      <t xml:space="preserve">ต้นรอบประเมิน และให้กรอกผลการปฏิบัติงานในส่วนที่ </t>
    </r>
    <r>
      <rPr>
        <sz val="13"/>
        <color theme="1"/>
        <rFont val="Cordia New"/>
        <family val="2"/>
      </rPr>
      <t xml:space="preserve">2.2 </t>
    </r>
    <r>
      <rPr>
        <sz val="13"/>
        <color theme="1"/>
        <rFont val="Angsana New"/>
        <family val="1"/>
      </rPr>
      <t>ครบรอบการประเมิน</t>
    </r>
  </si>
  <si>
    <t xml:space="preserve">                      ตามแบบที่มหาวิทยาลัยกำหนด</t>
  </si>
  <si>
    <t xml:space="preserve">                          (………………………………………….)</t>
  </si>
  <si>
    <t xml:space="preserve">                                     (………………………………………….)</t>
  </si>
  <si>
    <t xml:space="preserve">                                     (………………………………….…….)</t>
  </si>
  <si>
    <r>
      <t xml:space="preserve">                   4.  </t>
    </r>
    <r>
      <rPr>
        <sz val="13"/>
        <color theme="1"/>
        <rFont val="Angsana New"/>
        <family val="1"/>
      </rPr>
      <t>การกรอกรายละเอียดภาระงานให้ทำในระบบ TOR Online ยกเว้นเหตุจำเป็นตามประกาศ ฯ เรื่อง ภาระงานของตำแหน่งวิชาการให้ทำข้อตกลงเป็นเอกสาร</t>
    </r>
  </si>
  <si>
    <r>
      <t xml:space="preserve">                    3.  </t>
    </r>
    <r>
      <rPr>
        <sz val="13"/>
        <color theme="1"/>
        <rFont val="Angsana New"/>
        <family val="1"/>
      </rPr>
      <t>ให้สวนงาน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</si>
  <si>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</si>
  <si>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</si>
  <si>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</si>
  <si>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</si>
  <si>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>5. คะแนนรวมข้อ (1+2+3+4)</t>
  </si>
  <si>
    <t>6. คะแนนรวมข้อ (5)*80%</t>
  </si>
  <si>
    <t>7. ภาระงานที่ส่วนงานประเมิน</t>
  </si>
  <si>
    <t>8. คะแนนรวมทุกภาระกิจ (ข้อ 6+7)</t>
  </si>
  <si>
    <r>
      <t xml:space="preserve">9. รวมคะแนนผลสัมฤทธิ์งาน 80 คะแนน  </t>
    </r>
    <r>
      <rPr>
        <sz val="12"/>
        <color theme="1"/>
        <rFont val="Angsana New"/>
        <family val="1"/>
      </rPr>
      <t>(ข้อ 8*80%)</t>
    </r>
  </si>
  <si>
    <t>7. ส่วนงานประเมิน</t>
  </si>
  <si>
    <t>7.1 ประเมินกลางปี (10%)</t>
  </si>
  <si>
    <t>7.2 ประเมินปลายปี (10%)</t>
  </si>
  <si>
    <t>10. คะแนน Competency</t>
  </si>
  <si>
    <t>11. คะแนน TOR+Compentcy (ข้อ 8+9)</t>
  </si>
  <si>
    <t>2.2 ผลงานทางวิชาการ 3 ปี</t>
  </si>
  <si>
    <t>**ระดับดีเด่น คะแนนรวม 90% ขึ้นไปและมีผลงานวิชาการ 3 ปี</t>
  </si>
  <si>
    <t>6. คะแนนรวมข้อ 5*80%</t>
  </si>
  <si>
    <t>6. คะแนนรวมข้อ ( 5*80%)</t>
  </si>
  <si>
    <t xml:space="preserve">            ใส่สัดส่วนคะแนนร้อยละเต็ม 20</t>
  </si>
  <si>
    <t>ส่วนภาระงานที่ส่วนงานกำหนด</t>
  </si>
  <si>
    <t>7. ส่วนงานประเมินสัดส่วนเต็ม</t>
  </si>
  <si>
    <t xml:space="preserve">7.1 ประเมินกลางปี </t>
  </si>
  <si>
    <t xml:space="preserve">7.2 ประเมินปลายปี </t>
  </si>
  <si>
    <t>9. สรุปคะแนนผลสัมฤทธิ์งาน 80% (ข้อ 8*80%)</t>
  </si>
  <si>
    <r>
      <t xml:space="preserve">สรุป ผลการปฏิบัติงาน 90.77 และมีผลงานทางวิชาการ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>ดีเด่น</t>
    </r>
  </si>
  <si>
    <t>9. สรุปคะแนนผลสัมฤทธิ์งาน  80% (ข้อ 8*80%)</t>
  </si>
  <si>
    <r>
      <t xml:space="preserve">สรุป ผลการปฏิบัติงาน 89.55 ผลการประเมินอยู่ในระดับ </t>
    </r>
    <r>
      <rPr>
        <sz val="11"/>
        <color rgb="FFFF0000"/>
        <rFont val="Tahoma"/>
        <family val="2"/>
        <scheme val="minor"/>
      </rPr>
      <t>ดีมาก</t>
    </r>
  </si>
  <si>
    <t>ระดับดีมากเพราะคะแนนรวมน้อยกว่าร้อยละ 90</t>
  </si>
  <si>
    <t>*ระดับดีเด่นเพราะคะแนน 90 ขึ้นไปและมีผลงาน</t>
  </si>
  <si>
    <t>2. วิจัยและผลงานวิชาการ 3 ปี</t>
  </si>
  <si>
    <t>6. คะแนนรวม (ข้อ 6*80%)</t>
  </si>
  <si>
    <t>9. สรุปคะแนนผลสัมฤทธิ์งานเต็ม 80 (ข้อ 8*80%)</t>
  </si>
  <si>
    <r>
      <t xml:space="preserve">สรุป ผลการปฏิบัติงาน 87.35  ผลการประเมินอยู่ในระดับ </t>
    </r>
    <r>
      <rPr>
        <sz val="11"/>
        <color rgb="FFFF0000"/>
        <rFont val="Tahoma"/>
        <family val="2"/>
        <scheme val="minor"/>
      </rPr>
      <t xml:space="preserve">ดีมาก </t>
    </r>
  </si>
  <si>
    <t>9. สรุปคะแนนผลสัมฤทธิ์  80% (ข้อ 8*80%)</t>
  </si>
  <si>
    <t>ระดับดีเด่นเกิน 90 %และมีผลงานวิชาการ</t>
  </si>
  <si>
    <t>**กรณีนี้ปลายปีให้ประเมิน 20 %</t>
  </si>
  <si>
    <r>
      <t xml:space="preserve">สรุป ผลการปฏิบัติงาน 97.13 และมีผลงานทางวิชาการ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 xml:space="preserve">ดีเด่น </t>
    </r>
  </si>
  <si>
    <t>9. คะแนน TOR 80% (ข้อ8*80%)</t>
  </si>
  <si>
    <t>7.1 ประเมินครั้งที่ 1  (10%)</t>
  </si>
  <si>
    <t>7.2 ประเมินครั้งที่ 2 (10%)</t>
  </si>
  <si>
    <r>
      <rPr>
        <sz val="14"/>
        <color theme="1"/>
        <rFont val="Angsana New"/>
        <family val="1"/>
      </rPr>
      <t>7.1.1</t>
    </r>
    <r>
      <rPr>
        <sz val="11"/>
        <color theme="1"/>
        <rFont val="Angsana New"/>
        <family val="1"/>
      </rPr>
      <t xml:space="preserve">   ระบุหรือไม่ก็ได้</t>
    </r>
  </si>
  <si>
    <r>
      <t xml:space="preserve">7.2.1  </t>
    </r>
    <r>
      <rPr>
        <sz val="11"/>
        <color theme="1"/>
        <rFont val="Angsana New"/>
        <family val="1"/>
      </rPr>
      <t>ระบุหรือไม่ก็ได้</t>
    </r>
  </si>
  <si>
    <t xml:space="preserve">        [  ]   (3)   กลุ่มเน้นบริการวิชาการ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</si>
  <si>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</si>
  <si>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t>(4)=(2-1)</t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</si>
  <si>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</t>
    </r>
    <r>
      <rPr>
        <b/>
        <sz val="16"/>
        <color theme="1"/>
        <rFont val="Angsana New"/>
        <family val="1"/>
      </rPr>
      <t xml:space="preserve">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ป.1 (28 ส.ค.62)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</si>
</sst>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0"/>
    <numFmt numFmtId="188" formatCode="0.0000"/>
    <numFmt numFmtId="189" formatCode="0.000"/>
  </numFmts>
  <fonts count="36" x14ac:knownFonts="1"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0070C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b/>
      <sz val="14"/>
      <color theme="1"/>
      <name val="EucrosiaUPC"/>
      <family val="1"/>
    </font>
    <font>
      <sz val="14"/>
      <color theme="1"/>
      <name val="EucrosiaUPC"/>
      <family val="1"/>
    </font>
    <font>
      <sz val="13"/>
      <color theme="1"/>
      <name val="Angsana New"/>
      <family val="1"/>
    </font>
    <font>
      <b/>
      <u/>
      <sz val="11"/>
      <color theme="1"/>
      <name val="Tahoma"/>
      <family val="2"/>
      <scheme val="minor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sz val="13"/>
      <color theme="1"/>
      <name val="Cordia New"/>
      <family val="2"/>
    </font>
    <font>
      <sz val="13"/>
      <color theme="1"/>
      <name val="Cordia New"/>
      <family val="2"/>
    </font>
    <font>
      <u/>
      <sz val="13"/>
      <color theme="1"/>
      <name val="Angsana New"/>
      <family val="1"/>
    </font>
    <font>
      <b/>
      <u/>
      <sz val="14"/>
      <color rgb="FF000000"/>
      <name val="Angsana New"/>
      <family val="1"/>
    </font>
    <font>
      <b/>
      <u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14"/>
      <color rgb="FF000000"/>
      <name val="Angsana New"/>
      <family val="1"/>
    </font>
    <font>
      <b/>
      <sz val="14"/>
      <color rgb="FF000000"/>
      <name val="Cordia New"/>
      <family val="2"/>
    </font>
    <font>
      <sz val="13"/>
      <color rgb="FF000000"/>
      <name val="Angsana New"/>
      <family val="1"/>
    </font>
    <font>
      <sz val="13"/>
      <color rgb="FF000000"/>
      <name val="Cordia New"/>
      <family val="2"/>
    </font>
    <font>
      <sz val="13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0" xfId="0" applyFill="1"/>
    <xf numFmtId="0" fontId="0" fillId="2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vertical="center"/>
    </xf>
    <xf numFmtId="0" fontId="4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vertical="center" wrapText="1"/>
    </xf>
    <xf numFmtId="0" fontId="5" fillId="12" borderId="8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1" xfId="0" applyFont="1" applyFill="1" applyBorder="1"/>
    <xf numFmtId="0" fontId="0" fillId="10" borderId="1" xfId="0" applyFill="1" applyBorder="1"/>
    <xf numFmtId="0" fontId="0" fillId="14" borderId="1" xfId="0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/>
    <xf numFmtId="0" fontId="7" fillId="0" borderId="0" xfId="0" applyFont="1"/>
    <xf numFmtId="0" fontId="28" fillId="0" borderId="0" xfId="0" applyFont="1" applyAlignment="1">
      <alignment horizontal="left" vertical="center" readingOrder="1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35" fillId="0" borderId="0" xfId="0" applyFont="1"/>
    <xf numFmtId="0" fontId="0" fillId="0" borderId="11" xfId="0" applyBorder="1"/>
    <xf numFmtId="0" fontId="6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6" xfId="0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/>
    <xf numFmtId="0" fontId="0" fillId="2" borderId="3" xfId="0" applyFill="1" applyBorder="1" applyAlignment="1"/>
    <xf numFmtId="0" fontId="0" fillId="8" borderId="1" xfId="0" applyFill="1" applyBorder="1"/>
    <xf numFmtId="0" fontId="0" fillId="7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15" borderId="1" xfId="0" applyFont="1" applyFill="1" applyBorder="1"/>
    <xf numFmtId="187" fontId="0" fillId="0" borderId="1" xfId="0" applyNumberFormat="1" applyBorder="1" applyAlignment="1">
      <alignment horizontal="center"/>
    </xf>
    <xf numFmtId="188" fontId="0" fillId="0" borderId="1" xfId="0" applyNumberFormat="1" applyBorder="1" applyAlignment="1">
      <alignment horizontal="center"/>
    </xf>
    <xf numFmtId="18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7" borderId="1" xfId="0" applyFont="1" applyFill="1" applyBorder="1"/>
    <xf numFmtId="187" fontId="0" fillId="6" borderId="1" xfId="0" applyNumberFormat="1" applyFill="1" applyBorder="1" applyAlignment="1">
      <alignment horizontal="center"/>
    </xf>
    <xf numFmtId="188" fontId="0" fillId="6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88" fontId="0" fillId="6" borderId="0" xfId="0" applyNumberFormat="1" applyFill="1"/>
    <xf numFmtId="187" fontId="0" fillId="6" borderId="0" xfId="0" applyNumberFormat="1" applyFill="1"/>
    <xf numFmtId="0" fontId="1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right"/>
    </xf>
    <xf numFmtId="0" fontId="1" fillId="8" borderId="1" xfId="0" applyFont="1" applyFill="1" applyBorder="1"/>
    <xf numFmtId="0" fontId="1" fillId="4" borderId="1" xfId="0" applyFont="1" applyFill="1" applyBorder="1"/>
    <xf numFmtId="0" fontId="1" fillId="11" borderId="1" xfId="0" applyFont="1" applyFill="1" applyBorder="1"/>
    <xf numFmtId="2" fontId="0" fillId="11" borderId="2" xfId="0" applyNumberFormat="1" applyFill="1" applyBorder="1" applyAlignment="1">
      <alignment horizontal="right"/>
    </xf>
    <xf numFmtId="2" fontId="0" fillId="11" borderId="3" xfId="0" applyNumberFormat="1" applyFill="1" applyBorder="1" applyAlignment="1">
      <alignment horizontal="right"/>
    </xf>
    <xf numFmtId="2" fontId="0" fillId="11" borderId="4" xfId="0" applyNumberFormat="1" applyFill="1" applyBorder="1" applyAlignment="1">
      <alignment horizontal="right"/>
    </xf>
    <xf numFmtId="0" fontId="0" fillId="11" borderId="0" xfId="0" applyFill="1"/>
    <xf numFmtId="0" fontId="0" fillId="0" borderId="1" xfId="0" applyBorder="1" applyAlignment="1"/>
    <xf numFmtId="0" fontId="0" fillId="2" borderId="1" xfId="0" applyFill="1" applyBorder="1" applyAlignme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0" fontId="6" fillId="0" borderId="13" xfId="0" applyFont="1" applyBorder="1" applyAlignment="1">
      <alignment vertical="center" wrapText="1"/>
    </xf>
    <xf numFmtId="0" fontId="33" fillId="0" borderId="11" xfId="0" applyFont="1" applyBorder="1" applyAlignment="1">
      <alignment horizontal="left" vertical="center" readingOrder="1"/>
    </xf>
    <xf numFmtId="0" fontId="33" fillId="0" borderId="0" xfId="0" applyFont="1" applyBorder="1" applyAlignment="1">
      <alignment horizontal="center" vertical="center" readingOrder="1"/>
    </xf>
    <xf numFmtId="0" fontId="33" fillId="0" borderId="0" xfId="0" applyFont="1" applyBorder="1" applyAlignment="1">
      <alignment horizontal="left" vertical="center" readingOrder="1"/>
    </xf>
    <xf numFmtId="0" fontId="0" fillId="0" borderId="5" xfId="0" applyBorder="1" applyAlignment="1">
      <alignment vertical="top" wrapText="1"/>
    </xf>
    <xf numFmtId="0" fontId="6" fillId="0" borderId="1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0" borderId="2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14" borderId="2" xfId="0" applyFill="1" applyBorder="1" applyAlignment="1">
      <alignment horizontal="right"/>
    </xf>
    <xf numFmtId="0" fontId="0" fillId="14" borderId="3" xfId="0" applyFill="1" applyBorder="1" applyAlignment="1">
      <alignment horizontal="right"/>
    </xf>
    <xf numFmtId="0" fontId="0" fillId="14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0" fillId="12" borderId="4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2" fontId="0" fillId="7" borderId="3" xfId="0" applyNumberFormat="1" applyFill="1" applyBorder="1" applyAlignment="1">
      <alignment horizontal="right"/>
    </xf>
    <xf numFmtId="2" fontId="0" fillId="7" borderId="4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3" fillId="4" borderId="3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2" fontId="3" fillId="14" borderId="2" xfId="0" applyNumberFormat="1" applyFont="1" applyFill="1" applyBorder="1" applyAlignment="1">
      <alignment horizontal="right"/>
    </xf>
    <xf numFmtId="2" fontId="3" fillId="14" borderId="3" xfId="0" applyNumberFormat="1" applyFont="1" applyFill="1" applyBorder="1" applyAlignment="1">
      <alignment horizontal="right"/>
    </xf>
    <xf numFmtId="2" fontId="3" fillId="14" borderId="4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2" fontId="0" fillId="8" borderId="2" xfId="0" applyNumberFormat="1" applyFill="1" applyBorder="1" applyAlignment="1">
      <alignment horizontal="right"/>
    </xf>
    <xf numFmtId="2" fontId="0" fillId="8" borderId="3" xfId="0" applyNumberFormat="1" applyFill="1" applyBorder="1" applyAlignment="1">
      <alignment horizontal="right"/>
    </xf>
    <xf numFmtId="2" fontId="0" fillId="8" borderId="4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0" fillId="1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</xdr:row>
      <xdr:rowOff>219075</xdr:rowOff>
    </xdr:from>
    <xdr:to>
      <xdr:col>0</xdr:col>
      <xdr:colOff>6515100</xdr:colOff>
      <xdr:row>22</xdr:row>
      <xdr:rowOff>9525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04875" y="6057900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76200</xdr:rowOff>
    </xdr:from>
    <xdr:to>
      <xdr:col>0</xdr:col>
      <xdr:colOff>171450</xdr:colOff>
      <xdr:row>16</xdr:row>
      <xdr:rowOff>171450</xdr:rowOff>
    </xdr:to>
    <xdr:sp macro="" textlink="">
      <xdr:nvSpPr>
        <xdr:cNvPr id="15387" name="Rectangle 27"/>
        <xdr:cNvSpPr>
          <a:spLocks noChangeArrowheads="1"/>
        </xdr:cNvSpPr>
      </xdr:nvSpPr>
      <xdr:spPr bwMode="auto">
        <a:xfrm>
          <a:off x="66675" y="40767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85725</xdr:rowOff>
    </xdr:from>
    <xdr:to>
      <xdr:col>0</xdr:col>
      <xdr:colOff>152400</xdr:colOff>
      <xdr:row>17</xdr:row>
      <xdr:rowOff>171450</xdr:rowOff>
    </xdr:to>
    <xdr:sp macro="" textlink="">
      <xdr:nvSpPr>
        <xdr:cNvPr id="15386" name="Rectangle 26"/>
        <xdr:cNvSpPr>
          <a:spLocks noChangeArrowheads="1"/>
        </xdr:cNvSpPr>
      </xdr:nvSpPr>
      <xdr:spPr bwMode="auto">
        <a:xfrm>
          <a:off x="47625" y="4324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76200</xdr:rowOff>
    </xdr:from>
    <xdr:to>
      <xdr:col>0</xdr:col>
      <xdr:colOff>114300</xdr:colOff>
      <xdr:row>21</xdr:row>
      <xdr:rowOff>161925</xdr:rowOff>
    </xdr:to>
    <xdr:sp macro="" textlink="">
      <xdr:nvSpPr>
        <xdr:cNvPr id="15383" name="Rectangle 23"/>
        <xdr:cNvSpPr>
          <a:spLocks noChangeArrowheads="1"/>
        </xdr:cNvSpPr>
      </xdr:nvSpPr>
      <xdr:spPr bwMode="auto">
        <a:xfrm>
          <a:off x="9525" y="2213610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16</xdr:row>
      <xdr:rowOff>66675</xdr:rowOff>
    </xdr:from>
    <xdr:to>
      <xdr:col>2</xdr:col>
      <xdr:colOff>190500</xdr:colOff>
      <xdr:row>16</xdr:row>
      <xdr:rowOff>161925</xdr:rowOff>
    </xdr:to>
    <xdr:sp macro="" textlink="">
      <xdr:nvSpPr>
        <xdr:cNvPr id="15385" name="Rectangle 25"/>
        <xdr:cNvSpPr>
          <a:spLocks noChangeArrowheads="1"/>
        </xdr:cNvSpPr>
      </xdr:nvSpPr>
      <xdr:spPr bwMode="auto">
        <a:xfrm>
          <a:off x="4133850" y="40671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200025</xdr:colOff>
      <xdr:row>17</xdr:row>
      <xdr:rowOff>171450</xdr:rowOff>
    </xdr:to>
    <xdr:sp macro="" textlink="">
      <xdr:nvSpPr>
        <xdr:cNvPr id="15384" name="Rectangle 24"/>
        <xdr:cNvSpPr>
          <a:spLocks noChangeArrowheads="1"/>
        </xdr:cNvSpPr>
      </xdr:nvSpPr>
      <xdr:spPr bwMode="auto">
        <a:xfrm>
          <a:off x="4143375" y="4324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21</xdr:row>
      <xdr:rowOff>76200</xdr:rowOff>
    </xdr:from>
    <xdr:to>
      <xdr:col>2</xdr:col>
      <xdr:colOff>114300</xdr:colOff>
      <xdr:row>21</xdr:row>
      <xdr:rowOff>161925</xdr:rowOff>
    </xdr:to>
    <xdr:sp macro="" textlink="">
      <xdr:nvSpPr>
        <xdr:cNvPr id="15381" name="Rectangle 21"/>
        <xdr:cNvSpPr>
          <a:spLocks noChangeArrowheads="1"/>
        </xdr:cNvSpPr>
      </xdr:nvSpPr>
      <xdr:spPr bwMode="auto">
        <a:xfrm>
          <a:off x="1228725" y="2213610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104775</xdr:rowOff>
    </xdr:from>
    <xdr:to>
      <xdr:col>9</xdr:col>
      <xdr:colOff>28575</xdr:colOff>
      <xdr:row>44</xdr:row>
      <xdr:rowOff>104775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0" y="7562850"/>
          <a:ext cx="4572000" cy="2933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(4.1) รับรองการตั้งค่าคาดหวังพฤติกรรมการปฏิบัติงาน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ลงชื่อ ........................................................................ผู้บังคับบัญชาชั้นต้น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(4.2) ยอมรับข้อตกลงการตั้งค่าคาดหวังพฤติกรรมการปฏิบัติงาน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5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........................................................................ผู้รับการประเมิน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</a:p>
      </xdr:txBody>
    </xdr:sp>
    <xdr:clientData/>
  </xdr:twoCellAnchor>
  <xdr:twoCellAnchor>
    <xdr:from>
      <xdr:col>7</xdr:col>
      <xdr:colOff>133351</xdr:colOff>
      <xdr:row>30</xdr:row>
      <xdr:rowOff>85724</xdr:rowOff>
    </xdr:from>
    <xdr:to>
      <xdr:col>14</xdr:col>
      <xdr:colOff>590551</xdr:colOff>
      <xdr:row>50</xdr:row>
      <xdr:rowOff>95249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990976" y="7543799"/>
          <a:ext cx="3657600" cy="408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(4.3) คณะกรรมการประเมิน ฯ ลงนาม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295276</xdr:colOff>
      <xdr:row>50</xdr:row>
      <xdr:rowOff>76200</xdr:rowOff>
    </xdr:from>
    <xdr:to>
      <xdr:col>14</xdr:col>
      <xdr:colOff>581026</xdr:colOff>
      <xdr:row>57</xdr:row>
      <xdr:rowOff>19050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4152901" y="11610975"/>
          <a:ext cx="3486150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</a:t>
          </a: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(4.4) </a:t>
          </a:r>
          <a:r>
            <a:rPr lang="en-US" sz="1300" b="1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</a:t>
          </a: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142874</xdr:colOff>
      <xdr:row>44</xdr:row>
      <xdr:rowOff>114300</xdr:rowOff>
    </xdr:from>
    <xdr:to>
      <xdr:col>7</xdr:col>
      <xdr:colOff>266700</xdr:colOff>
      <xdr:row>51</xdr:row>
      <xdr:rowOff>57150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42874" y="10506075"/>
          <a:ext cx="3981451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(4.4)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5" name="Cloud Callout 4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16</xdr:col>
      <xdr:colOff>38099</xdr:colOff>
      <xdr:row>6</xdr:row>
      <xdr:rowOff>76200</xdr:rowOff>
    </xdr:from>
    <xdr:to>
      <xdr:col>18</xdr:col>
      <xdr:colOff>495300</xdr:colOff>
      <xdr:row>9</xdr:row>
      <xdr:rowOff>142875</xdr:rowOff>
    </xdr:to>
    <xdr:sp macro="" textlink="">
      <xdr:nvSpPr>
        <xdr:cNvPr id="13" name="Rounded Rectangular Callout 12"/>
        <xdr:cNvSpPr/>
      </xdr:nvSpPr>
      <xdr:spPr>
        <a:xfrm>
          <a:off x="7724774" y="1695450"/>
          <a:ext cx="1676401" cy="752475"/>
        </a:xfrm>
        <a:prstGeom prst="wedgeRoundRectCallout">
          <a:avLst>
            <a:gd name="adj1" fmla="val -115011"/>
            <a:gd name="adj2" fmla="val 1275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ติดลบ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  =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 รายการสมรรถนะ ข้อนี้ ผลประเมินต่ำกว่าที่คาดหวัง ควรนำพัฒนาในรายการสมรรถนะนี้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581025</xdr:colOff>
      <xdr:row>14</xdr:row>
      <xdr:rowOff>38100</xdr:rowOff>
    </xdr:from>
    <xdr:to>
      <xdr:col>18</xdr:col>
      <xdr:colOff>428626</xdr:colOff>
      <xdr:row>16</xdr:row>
      <xdr:rowOff>238125</xdr:rowOff>
    </xdr:to>
    <xdr:sp macro="" textlink="">
      <xdr:nvSpPr>
        <xdr:cNvPr id="14" name="Rounded Rectangular Callout 13"/>
        <xdr:cNvSpPr/>
      </xdr:nvSpPr>
      <xdr:spPr>
        <a:xfrm>
          <a:off x="7658100" y="3724275"/>
          <a:ext cx="1676401" cy="752475"/>
        </a:xfrm>
        <a:prstGeom prst="wedgeRoundRectCallout">
          <a:avLst>
            <a:gd name="adj1" fmla="val -109898"/>
            <a:gd name="adj2" fmla="val 389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ข้อนี้ ผลประเมินสูงกว่าที่คาดหวัง ควรส่งเสริมจุดแข็งในสมรรถนะนี้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2" name="Straight Arrow Connector 1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3" name="Cloud Callout 2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0</xdr:rowOff>
    </xdr:from>
    <xdr:to>
      <xdr:col>6</xdr:col>
      <xdr:colOff>285750</xdr:colOff>
      <xdr:row>20</xdr:row>
      <xdr:rowOff>133350</xdr:rowOff>
    </xdr:to>
    <xdr:sp macro="" textlink="">
      <xdr:nvSpPr>
        <xdr:cNvPr id="2" name="Right Brace 1"/>
        <xdr:cNvSpPr/>
      </xdr:nvSpPr>
      <xdr:spPr>
        <a:xfrm>
          <a:off x="8839200" y="3048000"/>
          <a:ext cx="257175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9" sqref="A9"/>
    </sheetView>
  </sheetViews>
  <sheetFormatPr defaultRowHeight="14.25" x14ac:dyDescent="0.2"/>
  <cols>
    <col min="1" max="1" width="126.25" customWidth="1"/>
  </cols>
  <sheetData>
    <row r="1" spans="1:1" ht="23.25" x14ac:dyDescent="0.2">
      <c r="A1" s="84" t="s">
        <v>281</v>
      </c>
    </row>
    <row r="2" spans="1:1" ht="23.25" x14ac:dyDescent="0.2">
      <c r="A2" s="79" t="s">
        <v>79</v>
      </c>
    </row>
    <row r="3" spans="1:1" ht="23.25" x14ac:dyDescent="0.2">
      <c r="A3" s="80" t="s">
        <v>236</v>
      </c>
    </row>
    <row r="4" spans="1:1" ht="23.25" x14ac:dyDescent="0.2">
      <c r="A4" s="81" t="s">
        <v>80</v>
      </c>
    </row>
    <row r="5" spans="1:1" ht="23.25" x14ac:dyDescent="0.2">
      <c r="A5" s="83" t="s">
        <v>81</v>
      </c>
    </row>
    <row r="6" spans="1:1" ht="23.25" x14ac:dyDescent="0.2">
      <c r="A6" s="83" t="s">
        <v>82</v>
      </c>
    </row>
    <row r="7" spans="1:1" ht="23.25" x14ac:dyDescent="0.2">
      <c r="A7" s="83" t="s">
        <v>237</v>
      </c>
    </row>
    <row r="8" spans="1:1" ht="23.25" x14ac:dyDescent="0.2">
      <c r="A8" s="82" t="s">
        <v>83</v>
      </c>
    </row>
    <row r="9" spans="1:1" ht="23.25" x14ac:dyDescent="0.2">
      <c r="A9" s="83" t="s">
        <v>91</v>
      </c>
    </row>
    <row r="10" spans="1:1" ht="23.25" x14ac:dyDescent="0.2">
      <c r="A10" s="83" t="s">
        <v>92</v>
      </c>
    </row>
    <row r="11" spans="1:1" ht="23.25" x14ac:dyDescent="0.2">
      <c r="A11" s="83" t="s">
        <v>84</v>
      </c>
    </row>
    <row r="12" spans="1:1" ht="23.25" x14ac:dyDescent="0.2">
      <c r="A12" s="83" t="s">
        <v>85</v>
      </c>
    </row>
    <row r="13" spans="1:1" ht="23.25" x14ac:dyDescent="0.2">
      <c r="A13" s="83" t="s">
        <v>86</v>
      </c>
    </row>
    <row r="14" spans="1:1" ht="23.25" x14ac:dyDescent="0.2">
      <c r="A14" s="83" t="s">
        <v>87</v>
      </c>
    </row>
    <row r="15" spans="1:1" ht="23.25" x14ac:dyDescent="0.2">
      <c r="A15" s="83" t="s">
        <v>88</v>
      </c>
    </row>
    <row r="16" spans="1:1" ht="23.25" x14ac:dyDescent="0.2">
      <c r="A16" s="83" t="s">
        <v>89</v>
      </c>
    </row>
    <row r="17" spans="1:1" ht="23.25" x14ac:dyDescent="0.2">
      <c r="A17" s="83" t="s">
        <v>90</v>
      </c>
    </row>
    <row r="18" spans="1:1" ht="20.25" customHeight="1" x14ac:dyDescent="0.2">
      <c r="A18" s="83" t="s">
        <v>278</v>
      </c>
    </row>
    <row r="19" spans="1:1" s="86" customFormat="1" ht="21" x14ac:dyDescent="0.45">
      <c r="A19" s="26"/>
    </row>
    <row r="20" spans="1:1" ht="23.25" x14ac:dyDescent="0.2">
      <c r="A20" s="83"/>
    </row>
    <row r="21" spans="1:1" ht="23.25" x14ac:dyDescent="0.2">
      <c r="A21" s="83"/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A18" sqref="A18:F18"/>
    </sheetView>
  </sheetViews>
  <sheetFormatPr defaultRowHeight="14.25" x14ac:dyDescent="0.2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9.625" bestFit="1" customWidth="1"/>
  </cols>
  <sheetData>
    <row r="1" spans="1:6" x14ac:dyDescent="0.2">
      <c r="A1" s="1" t="s">
        <v>0</v>
      </c>
      <c r="B1" s="257" t="s">
        <v>35</v>
      </c>
      <c r="C1" s="257"/>
      <c r="D1" s="257"/>
    </row>
    <row r="2" spans="1:6" x14ac:dyDescent="0.2">
      <c r="A2" s="1" t="s">
        <v>1</v>
      </c>
      <c r="B2" s="257" t="s">
        <v>21</v>
      </c>
      <c r="C2" s="257"/>
      <c r="D2" s="257"/>
    </row>
    <row r="3" spans="1:6" x14ac:dyDescent="0.2">
      <c r="A3" s="1" t="s">
        <v>16</v>
      </c>
      <c r="B3" s="257">
        <v>10</v>
      </c>
      <c r="C3" s="257"/>
      <c r="D3" s="257"/>
      <c r="E3" t="s">
        <v>17</v>
      </c>
    </row>
    <row r="4" spans="1:6" x14ac:dyDescent="0.2">
      <c r="A4" s="2" t="s">
        <v>2</v>
      </c>
      <c r="B4" s="257" t="s">
        <v>34</v>
      </c>
      <c r="C4" s="257"/>
      <c r="D4" s="257"/>
    </row>
    <row r="6" spans="1:6" x14ac:dyDescent="0.2">
      <c r="A6" s="10" t="s">
        <v>3</v>
      </c>
      <c r="B6" s="10" t="s">
        <v>4</v>
      </c>
      <c r="C6" s="10" t="s">
        <v>5</v>
      </c>
      <c r="D6" s="10" t="s">
        <v>18</v>
      </c>
      <c r="E6" s="10" t="s">
        <v>6</v>
      </c>
      <c r="F6" s="10" t="s">
        <v>7</v>
      </c>
    </row>
    <row r="7" spans="1:6" x14ac:dyDescent="0.2">
      <c r="A7" s="3" t="s">
        <v>10</v>
      </c>
      <c r="B7" s="5">
        <v>25</v>
      </c>
      <c r="C7" s="5">
        <v>9</v>
      </c>
      <c r="D7" s="6">
        <f>C7*(B3/12)</f>
        <v>7.5</v>
      </c>
      <c r="E7" s="8">
        <f>E8+E9</f>
        <v>13</v>
      </c>
      <c r="F7" s="133">
        <f>(1-(0.25^(E7/D7)))*B7</f>
        <v>22.73864181649941</v>
      </c>
    </row>
    <row r="8" spans="1:6" x14ac:dyDescent="0.2">
      <c r="A8" s="1" t="s">
        <v>8</v>
      </c>
      <c r="B8" s="9"/>
      <c r="C8" s="9"/>
      <c r="D8" s="9"/>
      <c r="E8" s="10">
        <v>12</v>
      </c>
      <c r="F8" s="133"/>
    </row>
    <row r="9" spans="1:6" x14ac:dyDescent="0.2">
      <c r="A9" s="1" t="s">
        <v>9</v>
      </c>
      <c r="B9" s="9"/>
      <c r="C9" s="9"/>
      <c r="D9" s="11"/>
      <c r="E9" s="12">
        <v>1</v>
      </c>
      <c r="F9" s="133"/>
    </row>
    <row r="10" spans="1:6" x14ac:dyDescent="0.2">
      <c r="A10" s="3" t="s">
        <v>11</v>
      </c>
      <c r="B10" s="5">
        <v>65</v>
      </c>
      <c r="C10" s="5">
        <v>8</v>
      </c>
      <c r="D10" s="132">
        <f>C10*(B3/12)</f>
        <v>6.666666666666667</v>
      </c>
      <c r="E10" s="6">
        <f>E11</f>
        <v>10</v>
      </c>
      <c r="F10" s="133">
        <f>(1-(0.25^(E10/D10)))*B10</f>
        <v>56.875</v>
      </c>
    </row>
    <row r="11" spans="1:6" x14ac:dyDescent="0.2">
      <c r="A11" s="1" t="s">
        <v>12</v>
      </c>
      <c r="B11" s="9"/>
      <c r="C11" s="9"/>
      <c r="D11" s="9"/>
      <c r="E11" s="10">
        <v>10</v>
      </c>
      <c r="F11" s="133"/>
    </row>
    <row r="12" spans="1:6" x14ac:dyDescent="0.2">
      <c r="A12" s="1" t="s">
        <v>13</v>
      </c>
      <c r="B12" s="9"/>
      <c r="C12" s="9"/>
      <c r="D12" s="9"/>
      <c r="E12" s="13" t="s">
        <v>36</v>
      </c>
      <c r="F12" s="133"/>
    </row>
    <row r="13" spans="1:6" x14ac:dyDescent="0.2">
      <c r="A13" s="3" t="s">
        <v>14</v>
      </c>
      <c r="B13" s="5">
        <v>5</v>
      </c>
      <c r="C13" s="5">
        <v>2</v>
      </c>
      <c r="D13" s="132">
        <f>C13*(B3/12)</f>
        <v>1.6666666666666667</v>
      </c>
      <c r="E13" s="10">
        <v>1</v>
      </c>
      <c r="F13" s="133">
        <f>(1-(0.25^(E13/D13)))*B13</f>
        <v>2.8236235917596897</v>
      </c>
    </row>
    <row r="14" spans="1:6" x14ac:dyDescent="0.2">
      <c r="A14" s="3" t="s">
        <v>15</v>
      </c>
      <c r="B14" s="5">
        <v>5</v>
      </c>
      <c r="C14" s="5">
        <v>1</v>
      </c>
      <c r="D14" s="132">
        <f>C14*(B3/12)</f>
        <v>0.83333333333333337</v>
      </c>
      <c r="E14" s="10">
        <v>1</v>
      </c>
      <c r="F14" s="133">
        <f>(1-(0.25^(E14/D14)))*B14</f>
        <v>4.0526771459310016</v>
      </c>
    </row>
    <row r="15" spans="1:6" x14ac:dyDescent="0.2">
      <c r="A15" s="146" t="s">
        <v>240</v>
      </c>
      <c r="B15" s="287">
        <f>(F7+F10+F13+F14)</f>
        <v>86.489942554190094</v>
      </c>
      <c r="C15" s="288"/>
      <c r="D15" s="288"/>
      <c r="E15" s="288"/>
      <c r="F15" s="289"/>
    </row>
    <row r="16" spans="1:6" x14ac:dyDescent="0.2">
      <c r="A16" s="146" t="s">
        <v>266</v>
      </c>
      <c r="B16" s="287">
        <f>(F7+F10+F13+F14)*0.8</f>
        <v>69.191954043352084</v>
      </c>
      <c r="C16" s="288"/>
      <c r="D16" s="288"/>
      <c r="E16" s="288"/>
      <c r="F16" s="289"/>
    </row>
    <row r="17" spans="1:6" s="152" customFormat="1" x14ac:dyDescent="0.2">
      <c r="A17" s="148"/>
      <c r="B17" s="149"/>
      <c r="C17" s="150"/>
      <c r="D17" s="150"/>
      <c r="E17" s="150"/>
      <c r="F17" s="151"/>
    </row>
    <row r="18" spans="1:6" s="152" customFormat="1" x14ac:dyDescent="0.2">
      <c r="A18" s="144" t="s">
        <v>255</v>
      </c>
      <c r="B18" s="145" t="s">
        <v>4</v>
      </c>
      <c r="C18" s="254" t="s">
        <v>7</v>
      </c>
      <c r="D18" s="255"/>
      <c r="E18" s="255"/>
      <c r="F18" s="256"/>
    </row>
    <row r="19" spans="1:6" x14ac:dyDescent="0.2">
      <c r="A19" s="1" t="s">
        <v>245</v>
      </c>
      <c r="B19" s="155">
        <v>20</v>
      </c>
      <c r="C19" s="123"/>
      <c r="D19" s="123"/>
      <c r="E19" s="123"/>
      <c r="F19" s="153">
        <f xml:space="preserve"> F20+F21</f>
        <v>15</v>
      </c>
    </row>
    <row r="20" spans="1:6" x14ac:dyDescent="0.2">
      <c r="A20" s="1" t="s">
        <v>257</v>
      </c>
      <c r="B20" s="6">
        <v>10</v>
      </c>
      <c r="C20" s="124"/>
      <c r="D20" s="124"/>
      <c r="E20" s="124"/>
      <c r="F20" s="154">
        <v>7</v>
      </c>
    </row>
    <row r="21" spans="1:6" x14ac:dyDescent="0.2">
      <c r="A21" s="1" t="s">
        <v>258</v>
      </c>
      <c r="B21" s="156">
        <v>10</v>
      </c>
      <c r="C21" s="124"/>
      <c r="D21" s="124"/>
      <c r="E21" s="124"/>
      <c r="F21" s="154">
        <v>8</v>
      </c>
    </row>
    <row r="22" spans="1:6" x14ac:dyDescent="0.2">
      <c r="A22" s="1" t="s">
        <v>243</v>
      </c>
      <c r="B22" s="258">
        <f>B16+F19</f>
        <v>84.191954043352084</v>
      </c>
      <c r="C22" s="259"/>
      <c r="D22" s="259"/>
      <c r="E22" s="259"/>
      <c r="F22" s="260"/>
    </row>
    <row r="23" spans="1:6" x14ac:dyDescent="0.2">
      <c r="A23" s="126" t="s">
        <v>267</v>
      </c>
      <c r="B23" s="267">
        <f>B22*0.8</f>
        <v>67.353563234681673</v>
      </c>
      <c r="C23" s="268"/>
      <c r="D23" s="268"/>
      <c r="E23" s="268"/>
      <c r="F23" s="269"/>
    </row>
    <row r="24" spans="1:6" x14ac:dyDescent="0.2">
      <c r="A24" s="2" t="s">
        <v>248</v>
      </c>
      <c r="B24" s="281">
        <v>20</v>
      </c>
      <c r="C24" s="282"/>
      <c r="D24" s="282"/>
      <c r="E24" s="282"/>
      <c r="F24" s="286"/>
    </row>
    <row r="25" spans="1:6" x14ac:dyDescent="0.2">
      <c r="A25" s="7" t="s">
        <v>249</v>
      </c>
      <c r="B25" s="273">
        <f>B23+B24</f>
        <v>87.353563234681673</v>
      </c>
      <c r="C25" s="274"/>
      <c r="D25" s="274"/>
      <c r="E25" s="274"/>
      <c r="F25" s="275"/>
    </row>
    <row r="26" spans="1:6" x14ac:dyDescent="0.2">
      <c r="A26" s="14" t="s">
        <v>37</v>
      </c>
    </row>
    <row r="27" spans="1:6" x14ac:dyDescent="0.2">
      <c r="A27" s="278" t="s">
        <v>268</v>
      </c>
      <c r="B27" s="278"/>
      <c r="C27" s="278"/>
      <c r="D27" s="278"/>
      <c r="E27" s="278"/>
      <c r="F27" s="278"/>
    </row>
    <row r="28" spans="1:6" x14ac:dyDescent="0.2">
      <c r="A28" s="278"/>
      <c r="B28" s="278"/>
      <c r="C28" s="278"/>
      <c r="D28" s="278"/>
      <c r="E28" s="278"/>
      <c r="F28" s="278"/>
    </row>
    <row r="30" spans="1:6" x14ac:dyDescent="0.2">
      <c r="A30" s="15"/>
      <c r="B30" s="15"/>
      <c r="C30" s="15"/>
      <c r="D30" s="15"/>
      <c r="E30" s="15"/>
      <c r="F30" s="15"/>
    </row>
    <row r="31" spans="1:6" x14ac:dyDescent="0.2">
      <c r="A31" s="15"/>
      <c r="B31" s="15"/>
      <c r="C31" s="15"/>
      <c r="D31" s="15"/>
      <c r="E31" s="15"/>
      <c r="F31" s="15"/>
    </row>
  </sheetData>
  <mergeCells count="12">
    <mergeCell ref="B1:D1"/>
    <mergeCell ref="B2:D2"/>
    <mergeCell ref="B3:D3"/>
    <mergeCell ref="B4:D4"/>
    <mergeCell ref="B16:F16"/>
    <mergeCell ref="B15:F15"/>
    <mergeCell ref="C18:F18"/>
    <mergeCell ref="A27:F28"/>
    <mergeCell ref="B22:F22"/>
    <mergeCell ref="B23:F23"/>
    <mergeCell ref="B24:F24"/>
    <mergeCell ref="B25:F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1" workbookViewId="0">
      <selection activeCell="H23" sqref="H23"/>
    </sheetView>
  </sheetViews>
  <sheetFormatPr defaultRowHeight="14.25" x14ac:dyDescent="0.2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8.125" bestFit="1" customWidth="1"/>
  </cols>
  <sheetData>
    <row r="1" spans="1:6" x14ac:dyDescent="0.2">
      <c r="A1" s="1" t="s">
        <v>0</v>
      </c>
      <c r="B1" s="257" t="s">
        <v>27</v>
      </c>
      <c r="C1" s="257"/>
      <c r="D1" s="257"/>
    </row>
    <row r="2" spans="1:6" x14ac:dyDescent="0.2">
      <c r="A2" s="1" t="s">
        <v>1</v>
      </c>
      <c r="B2" s="257" t="s">
        <v>28</v>
      </c>
      <c r="C2" s="257"/>
      <c r="D2" s="257"/>
    </row>
    <row r="3" spans="1:6" x14ac:dyDescent="0.2">
      <c r="A3" s="1" t="s">
        <v>16</v>
      </c>
      <c r="B3" s="257">
        <v>9</v>
      </c>
      <c r="C3" s="257"/>
      <c r="D3" s="257"/>
      <c r="E3" t="s">
        <v>17</v>
      </c>
    </row>
    <row r="4" spans="1:6" x14ac:dyDescent="0.2">
      <c r="A4" s="2" t="s">
        <v>2</v>
      </c>
      <c r="B4" s="257" t="s">
        <v>22</v>
      </c>
      <c r="C4" s="257"/>
      <c r="D4" s="257"/>
    </row>
    <row r="6" spans="1:6" x14ac:dyDescent="0.2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 x14ac:dyDescent="0.2">
      <c r="A7" s="3" t="s">
        <v>10</v>
      </c>
      <c r="B7" s="114">
        <v>65</v>
      </c>
      <c r="C7" s="114">
        <v>13</v>
      </c>
      <c r="D7" s="6">
        <f>C7*(B3/12)</f>
        <v>9.75</v>
      </c>
      <c r="E7" s="8">
        <f>E8+E9</f>
        <v>22</v>
      </c>
      <c r="F7" s="133">
        <f>(1-(0.25^(E7/D7)))*B7</f>
        <v>62.152793167146946</v>
      </c>
    </row>
    <row r="8" spans="1:6" x14ac:dyDescent="0.2">
      <c r="A8" s="1" t="s">
        <v>8</v>
      </c>
      <c r="B8" s="9"/>
      <c r="C8" s="9"/>
      <c r="D8" s="9"/>
      <c r="E8" s="10">
        <v>20</v>
      </c>
      <c r="F8" s="133"/>
    </row>
    <row r="9" spans="1:6" x14ac:dyDescent="0.2">
      <c r="A9" s="1" t="s">
        <v>9</v>
      </c>
      <c r="B9" s="9"/>
      <c r="C9" s="9"/>
      <c r="D9" s="11"/>
      <c r="E9" s="12">
        <v>2</v>
      </c>
      <c r="F9" s="133"/>
    </row>
    <row r="10" spans="1:6" x14ac:dyDescent="0.2">
      <c r="A10" s="3" t="s">
        <v>11</v>
      </c>
      <c r="B10" s="114">
        <v>25</v>
      </c>
      <c r="C10" s="114">
        <v>4</v>
      </c>
      <c r="D10" s="6">
        <f>C10*(B3/12)</f>
        <v>3</v>
      </c>
      <c r="E10" s="6">
        <f>E11</f>
        <v>2</v>
      </c>
      <c r="F10" s="133">
        <f>(1-(0.25^(E10/D10)))*B10</f>
        <v>15.078743425198754</v>
      </c>
    </row>
    <row r="11" spans="1:6" x14ac:dyDescent="0.2">
      <c r="A11" s="1" t="s">
        <v>12</v>
      </c>
      <c r="B11" s="9"/>
      <c r="C11" s="9"/>
      <c r="D11" s="9"/>
      <c r="E11" s="10">
        <v>2</v>
      </c>
      <c r="F11" s="133"/>
    </row>
    <row r="12" spans="1:6" x14ac:dyDescent="0.2">
      <c r="A12" s="1" t="s">
        <v>13</v>
      </c>
      <c r="B12" s="9"/>
      <c r="C12" s="9"/>
      <c r="D12" s="9"/>
      <c r="E12" s="13" t="s">
        <v>29</v>
      </c>
      <c r="F12" s="133"/>
    </row>
    <row r="13" spans="1:6" x14ac:dyDescent="0.2">
      <c r="A13" s="3" t="s">
        <v>14</v>
      </c>
      <c r="B13" s="114">
        <v>5</v>
      </c>
      <c r="C13" s="114">
        <v>2</v>
      </c>
      <c r="D13" s="6">
        <f>C13*(B3/12)</f>
        <v>1.5</v>
      </c>
      <c r="E13" s="10">
        <v>4</v>
      </c>
      <c r="F13" s="133">
        <f>(1-(0.25^(E13/D13)))*B13</f>
        <v>4.8759842928149846</v>
      </c>
    </row>
    <row r="14" spans="1:6" x14ac:dyDescent="0.2">
      <c r="A14" s="3" t="s">
        <v>15</v>
      </c>
      <c r="B14" s="114">
        <v>5</v>
      </c>
      <c r="C14" s="114">
        <v>1</v>
      </c>
      <c r="D14" s="6">
        <f>C14*(B3/12)</f>
        <v>0.75</v>
      </c>
      <c r="E14" s="10">
        <v>4</v>
      </c>
      <c r="F14" s="133">
        <f>(1-(0.25^(E14/D14)))*B14</f>
        <v>4.99692402087428</v>
      </c>
    </row>
    <row r="15" spans="1:6" x14ac:dyDescent="0.2">
      <c r="A15" s="4" t="s">
        <v>240</v>
      </c>
      <c r="B15" s="258">
        <f>(F7+F10+F13+F14)</f>
        <v>87.104444906034971</v>
      </c>
      <c r="C15" s="259"/>
      <c r="D15" s="259"/>
      <c r="E15" s="259"/>
      <c r="F15" s="260"/>
    </row>
    <row r="16" spans="1:6" x14ac:dyDescent="0.2">
      <c r="A16" s="147" t="s">
        <v>241</v>
      </c>
      <c r="B16" s="264">
        <f>(B15)*0.8</f>
        <v>69.683555924827985</v>
      </c>
      <c r="C16" s="265"/>
      <c r="D16" s="265"/>
      <c r="E16" s="265"/>
      <c r="F16" s="266"/>
    </row>
    <row r="17" spans="1:6" x14ac:dyDescent="0.2">
      <c r="A17" s="4"/>
      <c r="B17" s="115"/>
      <c r="C17" s="116"/>
      <c r="D17" s="116"/>
      <c r="E17" s="116"/>
      <c r="F17" s="117"/>
    </row>
    <row r="18" spans="1:6" x14ac:dyDescent="0.2">
      <c r="A18" s="144" t="s">
        <v>255</v>
      </c>
      <c r="B18" s="145" t="s">
        <v>4</v>
      </c>
      <c r="C18" s="254" t="s">
        <v>7</v>
      </c>
      <c r="D18" s="255"/>
      <c r="E18" s="255"/>
      <c r="F18" s="256"/>
    </row>
    <row r="19" spans="1:6" x14ac:dyDescent="0.2">
      <c r="A19" s="127" t="s">
        <v>245</v>
      </c>
      <c r="B19" s="114">
        <v>20</v>
      </c>
      <c r="C19" s="161"/>
      <c r="D19" s="161"/>
      <c r="E19" s="161"/>
      <c r="F19" s="114">
        <f xml:space="preserve"> F20+F21</f>
        <v>18</v>
      </c>
    </row>
    <row r="20" spans="1:6" x14ac:dyDescent="0.2">
      <c r="A20" s="1" t="s">
        <v>246</v>
      </c>
      <c r="B20" s="6">
        <v>10</v>
      </c>
      <c r="C20" s="124"/>
      <c r="D20" s="124"/>
      <c r="E20" s="124"/>
      <c r="F20" s="10">
        <v>8</v>
      </c>
    </row>
    <row r="21" spans="1:6" x14ac:dyDescent="0.2">
      <c r="A21" s="1" t="s">
        <v>247</v>
      </c>
      <c r="B21" s="6">
        <v>10</v>
      </c>
      <c r="C21" s="124"/>
      <c r="D21" s="124"/>
      <c r="E21" s="124"/>
      <c r="F21" s="10">
        <v>10</v>
      </c>
    </row>
    <row r="22" spans="1:6" x14ac:dyDescent="0.2">
      <c r="A22" s="1" t="s">
        <v>243</v>
      </c>
      <c r="B22" s="258">
        <f>B16+F19</f>
        <v>87.683555924827985</v>
      </c>
      <c r="C22" s="259"/>
      <c r="D22" s="259"/>
      <c r="E22" s="259"/>
      <c r="F22" s="260"/>
    </row>
    <row r="23" spans="1:6" x14ac:dyDescent="0.2">
      <c r="A23" s="2" t="s">
        <v>273</v>
      </c>
      <c r="B23" s="290">
        <f>B22*0.8</f>
        <v>70.146844739862388</v>
      </c>
      <c r="C23" s="291"/>
      <c r="D23" s="291"/>
      <c r="E23" s="291"/>
      <c r="F23" s="292"/>
    </row>
    <row r="24" spans="1:6" x14ac:dyDescent="0.2">
      <c r="A24" s="2" t="s">
        <v>248</v>
      </c>
      <c r="B24" s="281">
        <v>20</v>
      </c>
      <c r="C24" s="282"/>
      <c r="D24" s="282"/>
      <c r="E24" s="282"/>
      <c r="F24" s="286"/>
    </row>
    <row r="25" spans="1:6" x14ac:dyDescent="0.2">
      <c r="A25" s="7" t="s">
        <v>249</v>
      </c>
      <c r="B25" s="273">
        <f>B23+B24</f>
        <v>90.146844739862388</v>
      </c>
      <c r="C25" s="274"/>
      <c r="D25" s="274"/>
      <c r="E25" s="274"/>
      <c r="F25" s="275"/>
    </row>
    <row r="26" spans="1:6" x14ac:dyDescent="0.2">
      <c r="A26" s="14" t="s">
        <v>30</v>
      </c>
    </row>
    <row r="27" spans="1:6" x14ac:dyDescent="0.2">
      <c r="A27" s="278" t="s">
        <v>31</v>
      </c>
      <c r="B27" s="278"/>
      <c r="C27" s="278"/>
      <c r="D27" s="278"/>
      <c r="E27" s="278"/>
      <c r="F27" s="278"/>
    </row>
    <row r="28" spans="1:6" x14ac:dyDescent="0.2">
      <c r="A28" s="278"/>
      <c r="B28" s="278"/>
      <c r="C28" s="278"/>
      <c r="D28" s="278"/>
      <c r="E28" s="278"/>
      <c r="F28" s="278"/>
    </row>
  </sheetData>
  <mergeCells count="12">
    <mergeCell ref="A27:F28"/>
    <mergeCell ref="B15:F15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6:F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H27" sqref="H27"/>
    </sheetView>
  </sheetViews>
  <sheetFormatPr defaultRowHeight="14.25" x14ac:dyDescent="0.2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8.125" bestFit="1" customWidth="1"/>
  </cols>
  <sheetData>
    <row r="1" spans="1:6" x14ac:dyDescent="0.2">
      <c r="A1" s="1" t="s">
        <v>0</v>
      </c>
      <c r="B1" s="257" t="s">
        <v>32</v>
      </c>
      <c r="C1" s="257"/>
      <c r="D1" s="257"/>
    </row>
    <row r="2" spans="1:6" x14ac:dyDescent="0.2">
      <c r="A2" s="1" t="s">
        <v>1</v>
      </c>
      <c r="B2" s="257" t="s">
        <v>28</v>
      </c>
      <c r="C2" s="257"/>
      <c r="D2" s="257"/>
    </row>
    <row r="3" spans="1:6" x14ac:dyDescent="0.2">
      <c r="A3" s="1" t="s">
        <v>16</v>
      </c>
      <c r="B3" s="257">
        <v>5</v>
      </c>
      <c r="C3" s="257"/>
      <c r="D3" s="257"/>
      <c r="E3" t="s">
        <v>17</v>
      </c>
    </row>
    <row r="4" spans="1:6" x14ac:dyDescent="0.2">
      <c r="A4" s="2" t="s">
        <v>2</v>
      </c>
      <c r="B4" s="257" t="s">
        <v>22</v>
      </c>
      <c r="C4" s="257"/>
      <c r="D4" s="257"/>
    </row>
    <row r="6" spans="1:6" x14ac:dyDescent="0.2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 x14ac:dyDescent="0.2">
      <c r="A7" s="3" t="s">
        <v>10</v>
      </c>
      <c r="B7" s="114">
        <v>65</v>
      </c>
      <c r="C7" s="114">
        <v>13</v>
      </c>
      <c r="D7" s="131">
        <f>C7*(B3/12)</f>
        <v>5.416666666666667</v>
      </c>
      <c r="E7" s="8">
        <f>E8+E9</f>
        <v>14</v>
      </c>
      <c r="F7" s="133">
        <f>(1-(0.25^(E7/D7)))*B7</f>
        <v>63.193575392823355</v>
      </c>
    </row>
    <row r="8" spans="1:6" x14ac:dyDescent="0.2">
      <c r="A8" s="1" t="s">
        <v>8</v>
      </c>
      <c r="B8" s="9"/>
      <c r="C8" s="9"/>
      <c r="D8" s="137"/>
      <c r="E8" s="10">
        <v>12</v>
      </c>
      <c r="F8" s="133"/>
    </row>
    <row r="9" spans="1:6" x14ac:dyDescent="0.2">
      <c r="A9" s="1" t="s">
        <v>9</v>
      </c>
      <c r="B9" s="9"/>
      <c r="C9" s="9"/>
      <c r="D9" s="142"/>
      <c r="E9" s="12">
        <v>2</v>
      </c>
      <c r="F9" s="133"/>
    </row>
    <row r="10" spans="1:6" x14ac:dyDescent="0.2">
      <c r="A10" s="3" t="s">
        <v>11</v>
      </c>
      <c r="B10" s="114">
        <v>25</v>
      </c>
      <c r="C10" s="114">
        <v>4</v>
      </c>
      <c r="D10" s="131">
        <f>C10*(B3/12)</f>
        <v>1.6666666666666667</v>
      </c>
      <c r="E10" s="6">
        <f>E11</f>
        <v>6</v>
      </c>
      <c r="F10" s="133">
        <f>(1-(0.25^(E10/D10)))*B10</f>
        <v>24.829970593106225</v>
      </c>
    </row>
    <row r="11" spans="1:6" x14ac:dyDescent="0.2">
      <c r="A11" s="1" t="s">
        <v>12</v>
      </c>
      <c r="B11" s="9"/>
      <c r="C11" s="9"/>
      <c r="D11" s="137"/>
      <c r="E11" s="10">
        <v>6</v>
      </c>
      <c r="F11" s="133"/>
    </row>
    <row r="12" spans="1:6" x14ac:dyDescent="0.2">
      <c r="A12" s="1" t="s">
        <v>250</v>
      </c>
      <c r="B12" s="9"/>
      <c r="C12" s="9"/>
      <c r="D12" s="137"/>
      <c r="E12" s="13" t="s">
        <v>23</v>
      </c>
      <c r="F12" s="133"/>
    </row>
    <row r="13" spans="1:6" x14ac:dyDescent="0.2">
      <c r="A13" s="3" t="s">
        <v>14</v>
      </c>
      <c r="B13" s="114">
        <v>5</v>
      </c>
      <c r="C13" s="114">
        <v>2</v>
      </c>
      <c r="D13" s="131">
        <f>C13*(B3/12)</f>
        <v>0.83333333333333337</v>
      </c>
      <c r="E13" s="10">
        <v>4</v>
      </c>
      <c r="F13" s="133">
        <f>(1-(0.25^(E13/D13)))*B13</f>
        <v>4.9935570902794293</v>
      </c>
    </row>
    <row r="14" spans="1:6" x14ac:dyDescent="0.2">
      <c r="A14" s="3" t="s">
        <v>15</v>
      </c>
      <c r="B14" s="114">
        <v>5</v>
      </c>
      <c r="C14" s="114">
        <v>1</v>
      </c>
      <c r="D14" s="131">
        <f>C14*(B3/12)</f>
        <v>0.41666666666666669</v>
      </c>
      <c r="E14" s="10">
        <v>4</v>
      </c>
      <c r="F14" s="133">
        <f>(1-(0.25^(E14/D14)))*B14</f>
        <v>4.9999916977828667</v>
      </c>
    </row>
    <row r="15" spans="1:6" x14ac:dyDescent="0.2">
      <c r="A15" s="4" t="s">
        <v>240</v>
      </c>
      <c r="B15" s="258">
        <f>(F7+F10+F13+F14)</f>
        <v>98.017094773991872</v>
      </c>
      <c r="C15" s="259"/>
      <c r="D15" s="259"/>
      <c r="E15" s="259"/>
      <c r="F15" s="260"/>
    </row>
    <row r="16" spans="1:6" x14ac:dyDescent="0.2">
      <c r="A16" s="4" t="s">
        <v>252</v>
      </c>
      <c r="B16" s="258">
        <f>B15*0.8</f>
        <v>78.4136758191935</v>
      </c>
      <c r="C16" s="259"/>
      <c r="D16" s="259"/>
      <c r="E16" s="259"/>
      <c r="F16" s="260"/>
    </row>
    <row r="17" spans="1:6" x14ac:dyDescent="0.2">
      <c r="A17" s="4"/>
      <c r="B17" s="157"/>
      <c r="C17" s="158"/>
      <c r="D17" s="158"/>
      <c r="E17" s="158"/>
      <c r="F17" s="159"/>
    </row>
    <row r="18" spans="1:6" x14ac:dyDescent="0.2">
      <c r="A18" s="144" t="s">
        <v>255</v>
      </c>
      <c r="B18" s="145" t="s">
        <v>4</v>
      </c>
      <c r="C18" s="254" t="s">
        <v>7</v>
      </c>
      <c r="D18" s="255"/>
      <c r="E18" s="255"/>
      <c r="F18" s="256"/>
    </row>
    <row r="19" spans="1:6" x14ac:dyDescent="0.2">
      <c r="A19" s="127" t="s">
        <v>245</v>
      </c>
      <c r="B19" s="160">
        <v>20</v>
      </c>
      <c r="C19" s="161"/>
      <c r="D19" s="161"/>
      <c r="E19" s="161"/>
      <c r="F19" s="162">
        <f xml:space="preserve"> F20+F21</f>
        <v>18</v>
      </c>
    </row>
    <row r="20" spans="1:6" x14ac:dyDescent="0.2">
      <c r="A20" s="1" t="s">
        <v>246</v>
      </c>
      <c r="B20" s="6">
        <v>10</v>
      </c>
      <c r="C20" s="124"/>
      <c r="D20" s="124"/>
      <c r="E20" s="124"/>
      <c r="F20" s="154">
        <v>0</v>
      </c>
    </row>
    <row r="21" spans="1:6" x14ac:dyDescent="0.2">
      <c r="A21" s="1" t="s">
        <v>247</v>
      </c>
      <c r="B21" s="156">
        <v>10</v>
      </c>
      <c r="C21" s="124" t="s">
        <v>271</v>
      </c>
      <c r="D21" s="124"/>
      <c r="E21" s="124"/>
      <c r="F21" s="154">
        <v>18</v>
      </c>
    </row>
    <row r="22" spans="1:6" x14ac:dyDescent="0.2">
      <c r="A22" s="127" t="s">
        <v>243</v>
      </c>
      <c r="B22" s="264">
        <f>B16+F19</f>
        <v>96.4136758191935</v>
      </c>
      <c r="C22" s="265"/>
      <c r="D22" s="265"/>
      <c r="E22" s="265"/>
      <c r="F22" s="266"/>
    </row>
    <row r="23" spans="1:6" x14ac:dyDescent="0.2">
      <c r="A23" s="2" t="s">
        <v>269</v>
      </c>
      <c r="B23" s="290">
        <f>B22*0.8</f>
        <v>77.130940655354806</v>
      </c>
      <c r="C23" s="291"/>
      <c r="D23" s="291"/>
      <c r="E23" s="291"/>
      <c r="F23" s="292"/>
    </row>
    <row r="24" spans="1:6" x14ac:dyDescent="0.2">
      <c r="A24" s="2" t="s">
        <v>248</v>
      </c>
      <c r="B24" s="281">
        <v>20</v>
      </c>
      <c r="C24" s="282"/>
      <c r="D24" s="282"/>
      <c r="E24" s="282"/>
      <c r="F24" s="286"/>
    </row>
    <row r="25" spans="1:6" x14ac:dyDescent="0.2">
      <c r="A25" s="7" t="s">
        <v>249</v>
      </c>
      <c r="B25" s="273">
        <f>B23+B24</f>
        <v>97.130940655354806</v>
      </c>
      <c r="C25" s="274"/>
      <c r="D25" s="274"/>
      <c r="E25" s="274"/>
      <c r="F25" s="275"/>
    </row>
    <row r="26" spans="1:6" x14ac:dyDescent="0.2">
      <c r="A26" s="14" t="s">
        <v>270</v>
      </c>
    </row>
    <row r="27" spans="1:6" x14ac:dyDescent="0.2">
      <c r="A27" s="278" t="s">
        <v>272</v>
      </c>
      <c r="B27" s="278"/>
      <c r="C27" s="278"/>
      <c r="D27" s="278"/>
      <c r="E27" s="278"/>
      <c r="F27" s="278"/>
    </row>
    <row r="28" spans="1:6" x14ac:dyDescent="0.2">
      <c r="A28" s="278"/>
      <c r="B28" s="278"/>
      <c r="C28" s="278"/>
      <c r="D28" s="278"/>
      <c r="E28" s="278"/>
      <c r="F28" s="278"/>
    </row>
    <row r="30" spans="1:6" x14ac:dyDescent="0.2">
      <c r="A30" s="293" t="s">
        <v>33</v>
      </c>
      <c r="B30" s="293"/>
      <c r="C30" s="293"/>
      <c r="D30" s="293"/>
      <c r="E30" s="293"/>
      <c r="F30" s="293"/>
    </row>
    <row r="31" spans="1:6" x14ac:dyDescent="0.2">
      <c r="A31" s="293"/>
      <c r="B31" s="293"/>
      <c r="C31" s="293"/>
      <c r="D31" s="293"/>
      <c r="E31" s="293"/>
      <c r="F31" s="293"/>
    </row>
  </sheetData>
  <mergeCells count="13">
    <mergeCell ref="A27:F28"/>
    <mergeCell ref="A30:F31"/>
    <mergeCell ref="B16:F16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5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106" workbookViewId="0">
      <selection activeCell="G108" sqref="G108"/>
    </sheetView>
  </sheetViews>
  <sheetFormatPr defaultRowHeight="14.25" x14ac:dyDescent="0.2"/>
  <cols>
    <col min="1" max="1" width="37.625" customWidth="1"/>
    <col min="2" max="2" width="23.125" customWidth="1"/>
    <col min="3" max="3" width="39.75" customWidth="1"/>
    <col min="4" max="4" width="21.125" customWidth="1"/>
  </cols>
  <sheetData>
    <row r="1" spans="1:4" ht="21.75" x14ac:dyDescent="0.2">
      <c r="A1" s="87" t="s">
        <v>204</v>
      </c>
    </row>
    <row r="2" spans="1:4" ht="25.5" customHeight="1" x14ac:dyDescent="0.2">
      <c r="A2" s="163" t="s">
        <v>93</v>
      </c>
      <c r="B2" s="163"/>
      <c r="C2" s="164" t="s">
        <v>94</v>
      </c>
      <c r="D2" s="164"/>
    </row>
    <row r="3" spans="1:4" ht="18.75" customHeight="1" x14ac:dyDescent="0.2">
      <c r="A3" s="88" t="s">
        <v>3</v>
      </c>
      <c r="B3" s="88" t="s">
        <v>95</v>
      </c>
      <c r="C3" s="88" t="s">
        <v>96</v>
      </c>
      <c r="D3" s="88" t="s">
        <v>97</v>
      </c>
    </row>
    <row r="4" spans="1:4" ht="19.5" customHeight="1" x14ac:dyDescent="0.2">
      <c r="A4" s="89" t="s">
        <v>98</v>
      </c>
      <c r="B4" s="88"/>
      <c r="C4" s="88"/>
      <c r="D4" s="88"/>
    </row>
    <row r="5" spans="1:4" ht="18.75" customHeight="1" x14ac:dyDescent="0.2">
      <c r="A5" s="90" t="s">
        <v>99</v>
      </c>
      <c r="B5" s="97" t="s">
        <v>111</v>
      </c>
      <c r="C5" s="90" t="s">
        <v>103</v>
      </c>
      <c r="D5" s="99" t="s">
        <v>211</v>
      </c>
    </row>
    <row r="6" spans="1:4" ht="18.75" customHeight="1" x14ac:dyDescent="0.2">
      <c r="A6" s="91" t="s">
        <v>8</v>
      </c>
      <c r="B6" s="91" t="s">
        <v>101</v>
      </c>
      <c r="C6" s="91" t="s">
        <v>8</v>
      </c>
      <c r="D6" s="99" t="s">
        <v>211</v>
      </c>
    </row>
    <row r="7" spans="1:4" ht="18.75" customHeight="1" x14ac:dyDescent="0.2">
      <c r="A7" s="91" t="s">
        <v>100</v>
      </c>
      <c r="B7" s="91" t="s">
        <v>102</v>
      </c>
      <c r="C7" s="91" t="s">
        <v>100</v>
      </c>
      <c r="D7" s="100" t="s">
        <v>213</v>
      </c>
    </row>
    <row r="8" spans="1:4" ht="18.75" customHeight="1" x14ac:dyDescent="0.2">
      <c r="A8" s="90" t="s">
        <v>104</v>
      </c>
      <c r="B8" s="97" t="s">
        <v>111</v>
      </c>
      <c r="C8" s="90" t="s">
        <v>108</v>
      </c>
      <c r="D8" s="99" t="s">
        <v>211</v>
      </c>
    </row>
    <row r="9" spans="1:4" ht="18.75" customHeight="1" x14ac:dyDescent="0.2">
      <c r="A9" s="91" t="s">
        <v>105</v>
      </c>
      <c r="B9" s="98" t="s">
        <v>101</v>
      </c>
      <c r="C9" s="91" t="s">
        <v>105</v>
      </c>
      <c r="D9" s="99" t="s">
        <v>211</v>
      </c>
    </row>
    <row r="10" spans="1:4" ht="18.75" customHeight="1" x14ac:dyDescent="0.2">
      <c r="A10" s="91" t="s">
        <v>106</v>
      </c>
      <c r="B10" s="97" t="s">
        <v>107</v>
      </c>
      <c r="C10" s="91" t="s">
        <v>106</v>
      </c>
      <c r="D10" s="100" t="s">
        <v>212</v>
      </c>
    </row>
    <row r="11" spans="1:4" ht="18.75" customHeight="1" x14ac:dyDescent="0.2">
      <c r="A11" s="90" t="s">
        <v>109</v>
      </c>
      <c r="B11" s="97" t="s">
        <v>111</v>
      </c>
      <c r="C11" s="90" t="s">
        <v>112</v>
      </c>
      <c r="D11" s="99" t="s">
        <v>211</v>
      </c>
    </row>
    <row r="12" spans="1:4" ht="18.75" customHeight="1" x14ac:dyDescent="0.2">
      <c r="A12" s="91" t="s">
        <v>110</v>
      </c>
      <c r="B12" s="97" t="s">
        <v>111</v>
      </c>
      <c r="C12" s="91" t="s">
        <v>110</v>
      </c>
      <c r="D12" s="99" t="s">
        <v>211</v>
      </c>
    </row>
    <row r="13" spans="1:4" ht="18.75" customHeight="1" x14ac:dyDescent="0.2">
      <c r="A13" s="92" t="s">
        <v>113</v>
      </c>
      <c r="B13" s="97" t="s">
        <v>111</v>
      </c>
      <c r="C13" s="92" t="s">
        <v>115</v>
      </c>
      <c r="D13" s="99" t="s">
        <v>211</v>
      </c>
    </row>
    <row r="14" spans="1:4" ht="18.75" customHeight="1" x14ac:dyDescent="0.2">
      <c r="A14" s="94" t="s">
        <v>114</v>
      </c>
      <c r="B14" s="97" t="s">
        <v>111</v>
      </c>
      <c r="C14" s="94" t="s">
        <v>114</v>
      </c>
      <c r="D14" s="99" t="s">
        <v>211</v>
      </c>
    </row>
    <row r="15" spans="1:4" ht="18.75" customHeight="1" x14ac:dyDescent="0.2">
      <c r="A15" s="89" t="s">
        <v>116</v>
      </c>
      <c r="B15" s="95"/>
      <c r="C15" s="90" t="s">
        <v>117</v>
      </c>
      <c r="D15" s="96"/>
    </row>
    <row r="16" spans="1:4" ht="18.75" customHeight="1" x14ac:dyDescent="0.2">
      <c r="A16" s="90" t="s">
        <v>118</v>
      </c>
      <c r="B16" s="165"/>
      <c r="C16" s="90" t="s">
        <v>118</v>
      </c>
      <c r="D16" s="166"/>
    </row>
    <row r="17" spans="1:4" ht="18.75" customHeight="1" x14ac:dyDescent="0.2">
      <c r="A17" s="90" t="s">
        <v>207</v>
      </c>
      <c r="B17" s="165"/>
      <c r="C17" s="90" t="s">
        <v>209</v>
      </c>
      <c r="D17" s="166"/>
    </row>
    <row r="18" spans="1:4" ht="18.75" customHeight="1" x14ac:dyDescent="0.2">
      <c r="A18" s="91" t="s">
        <v>208</v>
      </c>
      <c r="B18" s="165"/>
      <c r="C18" s="91" t="s">
        <v>210</v>
      </c>
      <c r="D18" s="166"/>
    </row>
    <row r="19" spans="1:4" ht="18.75" customHeight="1" x14ac:dyDescent="0.2">
      <c r="A19" s="90" t="s">
        <v>119</v>
      </c>
      <c r="B19" s="165"/>
      <c r="C19" s="90" t="s">
        <v>119</v>
      </c>
      <c r="D19" s="166"/>
    </row>
    <row r="20" spans="1:4" ht="19.5" customHeight="1" x14ac:dyDescent="0.2">
      <c r="A20" s="93" t="s">
        <v>120</v>
      </c>
      <c r="B20" s="165"/>
      <c r="C20" s="93" t="s">
        <v>120</v>
      </c>
      <c r="D20" s="166"/>
    </row>
    <row r="21" spans="1:4" ht="18.75" x14ac:dyDescent="0.2">
      <c r="A21" s="90" t="s">
        <v>121</v>
      </c>
      <c r="B21" s="165"/>
      <c r="C21" s="90" t="s">
        <v>121</v>
      </c>
      <c r="D21" s="167"/>
    </row>
    <row r="22" spans="1:4" ht="21.75" customHeight="1" x14ac:dyDescent="0.2">
      <c r="A22" s="91" t="s">
        <v>205</v>
      </c>
      <c r="B22" s="165"/>
      <c r="C22" s="91" t="s">
        <v>206</v>
      </c>
      <c r="D22" s="167"/>
    </row>
    <row r="23" spans="1:4" ht="18.75" x14ac:dyDescent="0.2">
      <c r="A23" s="90" t="s">
        <v>122</v>
      </c>
      <c r="B23" s="165"/>
      <c r="C23" s="90" t="s">
        <v>122</v>
      </c>
      <c r="D23" s="167"/>
    </row>
    <row r="24" spans="1:4" ht="18.75" customHeight="1" x14ac:dyDescent="0.2">
      <c r="A24" s="91" t="s">
        <v>123</v>
      </c>
      <c r="B24" s="165"/>
      <c r="C24" s="91" t="s">
        <v>123</v>
      </c>
      <c r="D24" s="167"/>
    </row>
    <row r="25" spans="1:4" ht="18.75" customHeight="1" x14ac:dyDescent="0.2">
      <c r="A25" s="173" t="s">
        <v>214</v>
      </c>
      <c r="B25" s="173"/>
      <c r="C25" s="173"/>
      <c r="D25" s="173"/>
    </row>
    <row r="26" spans="1:4" ht="18.75" customHeight="1" x14ac:dyDescent="0.2">
      <c r="A26" s="174" t="s">
        <v>215</v>
      </c>
      <c r="B26" s="174"/>
      <c r="C26" s="174"/>
      <c r="D26" s="174"/>
    </row>
    <row r="27" spans="1:4" ht="18.75" customHeight="1" x14ac:dyDescent="0.2">
      <c r="A27" s="175" t="s">
        <v>216</v>
      </c>
      <c r="B27" s="175"/>
      <c r="C27" s="175"/>
      <c r="D27" s="175"/>
    </row>
    <row r="28" spans="1:4" ht="31.5" customHeight="1" x14ac:dyDescent="0.2">
      <c r="A28" s="170" t="s">
        <v>124</v>
      </c>
      <c r="B28" s="170"/>
      <c r="C28" s="167" t="s">
        <v>125</v>
      </c>
      <c r="D28" s="167"/>
    </row>
    <row r="29" spans="1:4" s="101" customFormat="1" ht="39.75" customHeight="1" x14ac:dyDescent="0.25">
      <c r="A29" s="171" t="s">
        <v>217</v>
      </c>
      <c r="B29" s="171"/>
      <c r="C29" s="167" t="s">
        <v>218</v>
      </c>
      <c r="D29" s="167"/>
    </row>
    <row r="30" spans="1:4" ht="24.75" customHeight="1" x14ac:dyDescent="0.2">
      <c r="A30" s="172" t="s">
        <v>126</v>
      </c>
      <c r="B30" s="172"/>
      <c r="C30" s="172" t="s">
        <v>131</v>
      </c>
      <c r="D30" s="172"/>
    </row>
    <row r="31" spans="1:4" ht="24.75" customHeight="1" x14ac:dyDescent="0.2">
      <c r="A31" s="169" t="s">
        <v>127</v>
      </c>
      <c r="B31" s="169"/>
      <c r="C31" s="169" t="s">
        <v>132</v>
      </c>
      <c r="D31" s="169"/>
    </row>
    <row r="32" spans="1:4" ht="24.75" customHeight="1" x14ac:dyDescent="0.2">
      <c r="A32" s="169" t="s">
        <v>128</v>
      </c>
      <c r="B32" s="169"/>
      <c r="C32" s="169" t="s">
        <v>133</v>
      </c>
      <c r="D32" s="169"/>
    </row>
    <row r="33" spans="1:4" ht="24.75" customHeight="1" x14ac:dyDescent="0.2">
      <c r="A33" s="168" t="s">
        <v>129</v>
      </c>
      <c r="B33" s="168"/>
      <c r="C33" s="168" t="s">
        <v>134</v>
      </c>
      <c r="D33" s="168"/>
    </row>
    <row r="34" spans="1:4" ht="24.75" customHeight="1" x14ac:dyDescent="0.2">
      <c r="A34" s="169" t="s">
        <v>130</v>
      </c>
      <c r="B34" s="169"/>
      <c r="C34" s="169" t="s">
        <v>135</v>
      </c>
      <c r="D34" s="169"/>
    </row>
    <row r="35" spans="1:4" ht="24.75" customHeight="1" x14ac:dyDescent="0.2">
      <c r="A35" s="169" t="s">
        <v>130</v>
      </c>
      <c r="B35" s="169"/>
      <c r="C35" s="169" t="s">
        <v>135</v>
      </c>
      <c r="D35" s="169"/>
    </row>
    <row r="36" spans="1:4" ht="24.75" customHeight="1" x14ac:dyDescent="0.2">
      <c r="A36" s="169" t="s">
        <v>130</v>
      </c>
      <c r="B36" s="169"/>
      <c r="C36" s="169" t="s">
        <v>135</v>
      </c>
      <c r="D36" s="169"/>
    </row>
    <row r="37" spans="1:4" ht="24.75" customHeight="1" x14ac:dyDescent="0.2">
      <c r="A37" s="169" t="s">
        <v>130</v>
      </c>
      <c r="B37" s="169"/>
      <c r="C37" s="169" t="s">
        <v>135</v>
      </c>
      <c r="D37" s="169"/>
    </row>
    <row r="38" spans="1:4" ht="24.75" customHeight="1" x14ac:dyDescent="0.2">
      <c r="A38" s="177" t="s">
        <v>130</v>
      </c>
      <c r="B38" s="177"/>
      <c r="C38" s="177" t="s">
        <v>135</v>
      </c>
      <c r="D38" s="177"/>
    </row>
    <row r="39" spans="1:4" ht="24.75" customHeight="1" x14ac:dyDescent="0.2">
      <c r="A39" s="172" t="s">
        <v>136</v>
      </c>
      <c r="B39" s="172"/>
      <c r="C39" s="172" t="s">
        <v>140</v>
      </c>
      <c r="D39" s="172"/>
    </row>
    <row r="40" spans="1:4" ht="24.75" customHeight="1" x14ac:dyDescent="0.2">
      <c r="A40" s="169" t="s">
        <v>137</v>
      </c>
      <c r="B40" s="169"/>
      <c r="C40" s="169" t="s">
        <v>141</v>
      </c>
      <c r="D40" s="169"/>
    </row>
    <row r="41" spans="1:4" ht="24.75" customHeight="1" x14ac:dyDescent="0.2">
      <c r="A41" s="169" t="s">
        <v>138</v>
      </c>
      <c r="B41" s="169"/>
      <c r="C41" s="169" t="s">
        <v>142</v>
      </c>
      <c r="D41" s="169"/>
    </row>
    <row r="42" spans="1:4" ht="24.75" customHeight="1" x14ac:dyDescent="0.2">
      <c r="A42" s="168" t="s">
        <v>129</v>
      </c>
      <c r="B42" s="168"/>
      <c r="C42" s="168" t="s">
        <v>143</v>
      </c>
      <c r="D42" s="168"/>
    </row>
    <row r="43" spans="1:4" ht="24.75" customHeight="1" x14ac:dyDescent="0.2">
      <c r="A43" s="169" t="s">
        <v>139</v>
      </c>
      <c r="B43" s="169"/>
      <c r="C43" s="169" t="s">
        <v>139</v>
      </c>
      <c r="D43" s="169"/>
    </row>
    <row r="44" spans="1:4" ht="24.75" customHeight="1" x14ac:dyDescent="0.2">
      <c r="A44" s="169" t="s">
        <v>130</v>
      </c>
      <c r="B44" s="169"/>
      <c r="C44" s="169" t="s">
        <v>135</v>
      </c>
      <c r="D44" s="169"/>
    </row>
    <row r="45" spans="1:4" ht="24.75" customHeight="1" x14ac:dyDescent="0.2">
      <c r="A45" s="169" t="s">
        <v>130</v>
      </c>
      <c r="B45" s="169"/>
      <c r="C45" s="169" t="s">
        <v>135</v>
      </c>
      <c r="D45" s="169"/>
    </row>
    <row r="46" spans="1:4" ht="24.75" customHeight="1" x14ac:dyDescent="0.2">
      <c r="A46" s="169" t="s">
        <v>130</v>
      </c>
      <c r="B46" s="169"/>
      <c r="C46" s="169" t="s">
        <v>135</v>
      </c>
      <c r="D46" s="169"/>
    </row>
    <row r="47" spans="1:4" ht="24.75" customHeight="1" x14ac:dyDescent="0.2">
      <c r="A47" s="177" t="s">
        <v>130</v>
      </c>
      <c r="B47" s="177"/>
      <c r="C47" s="177" t="s">
        <v>135</v>
      </c>
      <c r="D47" s="177"/>
    </row>
    <row r="48" spans="1:4" ht="36" customHeight="1" x14ac:dyDescent="0.2">
      <c r="A48" s="170" t="s">
        <v>124</v>
      </c>
      <c r="B48" s="170"/>
      <c r="C48" s="167" t="s">
        <v>125</v>
      </c>
      <c r="D48" s="167"/>
    </row>
    <row r="49" spans="1:4" ht="36.75" customHeight="1" x14ac:dyDescent="0.2">
      <c r="A49" s="167" t="s">
        <v>144</v>
      </c>
      <c r="B49" s="167"/>
      <c r="C49" s="167" t="s">
        <v>219</v>
      </c>
      <c r="D49" s="167"/>
    </row>
    <row r="50" spans="1:4" ht="21.75" customHeight="1" x14ac:dyDescent="0.2">
      <c r="A50" s="179" t="s">
        <v>145</v>
      </c>
      <c r="B50" s="179"/>
      <c r="C50" s="179" t="s">
        <v>147</v>
      </c>
      <c r="D50" s="179"/>
    </row>
    <row r="51" spans="1:4" ht="21.75" customHeight="1" x14ac:dyDescent="0.2">
      <c r="A51" s="178" t="s">
        <v>146</v>
      </c>
      <c r="B51" s="178"/>
      <c r="C51" s="178" t="s">
        <v>148</v>
      </c>
      <c r="D51" s="178"/>
    </row>
    <row r="52" spans="1:4" ht="21.75" customHeight="1" x14ac:dyDescent="0.2">
      <c r="A52" s="176"/>
      <c r="B52" s="176"/>
      <c r="C52" s="178" t="s">
        <v>149</v>
      </c>
      <c r="D52" s="178"/>
    </row>
    <row r="53" spans="1:4" ht="21.75" customHeight="1" x14ac:dyDescent="0.2">
      <c r="A53" s="176"/>
      <c r="B53" s="176"/>
      <c r="C53" s="178" t="s">
        <v>150</v>
      </c>
      <c r="D53" s="178"/>
    </row>
    <row r="54" spans="1:4" ht="21.75" customHeight="1" x14ac:dyDescent="0.2">
      <c r="A54" s="176"/>
      <c r="B54" s="176"/>
      <c r="C54" s="178" t="s">
        <v>151</v>
      </c>
      <c r="D54" s="178"/>
    </row>
    <row r="55" spans="1:4" ht="21.75" customHeight="1" x14ac:dyDescent="0.2">
      <c r="A55" s="179" t="s">
        <v>152</v>
      </c>
      <c r="B55" s="179"/>
      <c r="C55" s="179" t="s">
        <v>155</v>
      </c>
      <c r="D55" s="179"/>
    </row>
    <row r="56" spans="1:4" ht="21.75" customHeight="1" x14ac:dyDescent="0.2">
      <c r="A56" s="178" t="s">
        <v>153</v>
      </c>
      <c r="B56" s="178"/>
      <c r="C56" s="178" t="s">
        <v>156</v>
      </c>
      <c r="D56" s="178"/>
    </row>
    <row r="57" spans="1:4" ht="21.75" customHeight="1" x14ac:dyDescent="0.2">
      <c r="A57" s="181"/>
      <c r="B57" s="181"/>
      <c r="C57" s="178" t="s">
        <v>157</v>
      </c>
      <c r="D57" s="178"/>
    </row>
    <row r="58" spans="1:4" ht="21.75" customHeight="1" x14ac:dyDescent="0.2">
      <c r="A58" s="178"/>
      <c r="B58" s="178"/>
      <c r="C58" s="178" t="s">
        <v>158</v>
      </c>
      <c r="D58" s="178"/>
    </row>
    <row r="59" spans="1:4" ht="21.75" customHeight="1" x14ac:dyDescent="0.2">
      <c r="A59" s="180"/>
      <c r="B59" s="180"/>
      <c r="C59" s="180" t="s">
        <v>159</v>
      </c>
      <c r="D59" s="180"/>
    </row>
    <row r="60" spans="1:4" ht="41.25" customHeight="1" x14ac:dyDescent="0.2">
      <c r="A60" s="179" t="s">
        <v>154</v>
      </c>
      <c r="B60" s="179"/>
      <c r="C60" s="179" t="s">
        <v>160</v>
      </c>
      <c r="D60" s="179"/>
    </row>
    <row r="61" spans="1:4" ht="21.75" customHeight="1" x14ac:dyDescent="0.2">
      <c r="A61" s="178"/>
      <c r="B61" s="178"/>
      <c r="C61" s="178" t="s">
        <v>161</v>
      </c>
      <c r="D61" s="178"/>
    </row>
    <row r="62" spans="1:4" ht="21.75" customHeight="1" x14ac:dyDescent="0.2">
      <c r="A62" s="176"/>
      <c r="B62" s="176"/>
      <c r="C62" s="178" t="s">
        <v>162</v>
      </c>
      <c r="D62" s="178"/>
    </row>
    <row r="63" spans="1:4" ht="21.75" customHeight="1" x14ac:dyDescent="0.2">
      <c r="A63" s="176"/>
      <c r="B63" s="176"/>
      <c r="C63" s="178" t="s">
        <v>158</v>
      </c>
      <c r="D63" s="178"/>
    </row>
    <row r="64" spans="1:4" ht="21.75" customHeight="1" x14ac:dyDescent="0.2">
      <c r="A64" s="105"/>
      <c r="B64" s="105"/>
      <c r="C64" s="180" t="s">
        <v>163</v>
      </c>
      <c r="D64" s="180"/>
    </row>
    <row r="65" spans="1:4" s="61" customFormat="1" ht="21.75" customHeight="1" x14ac:dyDescent="0.2">
      <c r="D65" s="102"/>
    </row>
    <row r="66" spans="1:4" s="61" customFormat="1" ht="21.75" customHeight="1" x14ac:dyDescent="0.2">
      <c r="A66" s="103"/>
    </row>
    <row r="67" spans="1:4" s="61" customFormat="1" ht="21.75" customHeight="1" x14ac:dyDescent="0.2">
      <c r="A67" s="103"/>
    </row>
    <row r="68" spans="1:4" s="61" customFormat="1" ht="21.75" customHeight="1" x14ac:dyDescent="0.2">
      <c r="A68" s="103"/>
    </row>
    <row r="69" spans="1:4" ht="25.5" customHeight="1" x14ac:dyDescent="0.2">
      <c r="A69" s="182" t="s">
        <v>124</v>
      </c>
      <c r="B69" s="182"/>
      <c r="C69" s="182" t="s">
        <v>125</v>
      </c>
      <c r="D69" s="182"/>
    </row>
    <row r="70" spans="1:4" ht="24.75" customHeight="1" x14ac:dyDescent="0.2">
      <c r="A70" s="182" t="s">
        <v>164</v>
      </c>
      <c r="B70" s="182"/>
      <c r="C70" s="182" t="s">
        <v>169</v>
      </c>
      <c r="D70" s="182"/>
    </row>
    <row r="71" spans="1:4" ht="18.75" customHeight="1" x14ac:dyDescent="0.2">
      <c r="A71" s="183" t="s">
        <v>165</v>
      </c>
      <c r="B71" s="183"/>
      <c r="C71" s="183" t="s">
        <v>170</v>
      </c>
      <c r="D71" s="183"/>
    </row>
    <row r="72" spans="1:4" ht="19.5" customHeight="1" x14ac:dyDescent="0.2">
      <c r="A72" s="181" t="s">
        <v>166</v>
      </c>
      <c r="B72" s="181"/>
      <c r="C72" s="181" t="s">
        <v>171</v>
      </c>
      <c r="D72" s="181"/>
    </row>
    <row r="73" spans="1:4" ht="18.75" customHeight="1" x14ac:dyDescent="0.2">
      <c r="A73" s="181" t="s">
        <v>220</v>
      </c>
      <c r="B73" s="181"/>
      <c r="C73" s="181" t="s">
        <v>222</v>
      </c>
      <c r="D73" s="181"/>
    </row>
    <row r="74" spans="1:4" ht="18" customHeight="1" x14ac:dyDescent="0.2">
      <c r="A74" s="181" t="s">
        <v>167</v>
      </c>
      <c r="B74" s="181"/>
      <c r="C74" s="181" t="s">
        <v>172</v>
      </c>
      <c r="D74" s="181"/>
    </row>
    <row r="75" spans="1:4" ht="18.75" customHeight="1" x14ac:dyDescent="0.2">
      <c r="A75" s="181" t="s">
        <v>220</v>
      </c>
      <c r="B75" s="181"/>
      <c r="C75" s="181" t="s">
        <v>222</v>
      </c>
      <c r="D75" s="181"/>
    </row>
    <row r="76" spans="1:4" ht="18" customHeight="1" x14ac:dyDescent="0.2">
      <c r="A76" s="181" t="s">
        <v>168</v>
      </c>
      <c r="B76" s="181"/>
      <c r="C76" s="181" t="s">
        <v>173</v>
      </c>
      <c r="D76" s="181"/>
    </row>
    <row r="77" spans="1:4" ht="18.75" customHeight="1" x14ac:dyDescent="0.2">
      <c r="A77" s="181" t="s">
        <v>220</v>
      </c>
      <c r="B77" s="181"/>
      <c r="C77" s="181" t="s">
        <v>223</v>
      </c>
      <c r="D77" s="181"/>
    </row>
    <row r="78" spans="1:4" ht="37.5" customHeight="1" x14ac:dyDescent="0.2">
      <c r="A78" s="178" t="s">
        <v>221</v>
      </c>
      <c r="B78" s="178"/>
      <c r="C78" s="185" t="s">
        <v>174</v>
      </c>
      <c r="D78" s="185"/>
    </row>
    <row r="79" spans="1:4" ht="16.5" customHeight="1" x14ac:dyDescent="0.2">
      <c r="A79" s="184"/>
      <c r="B79" s="184"/>
      <c r="C79" s="181" t="s">
        <v>224</v>
      </c>
      <c r="D79" s="181"/>
    </row>
    <row r="80" spans="1:4" ht="18" customHeight="1" x14ac:dyDescent="0.2">
      <c r="A80" s="187"/>
      <c r="B80" s="187"/>
      <c r="C80" s="186" t="s">
        <v>181</v>
      </c>
      <c r="D80" s="186"/>
    </row>
    <row r="81" spans="1:4" ht="19.5" customHeight="1" x14ac:dyDescent="0.2">
      <c r="A81" s="183" t="s">
        <v>175</v>
      </c>
      <c r="B81" s="183"/>
      <c r="C81" s="183" t="s">
        <v>178</v>
      </c>
      <c r="D81" s="183"/>
    </row>
    <row r="82" spans="1:4" ht="21.75" customHeight="1" x14ac:dyDescent="0.2">
      <c r="A82" s="181" t="s">
        <v>166</v>
      </c>
      <c r="B82" s="181"/>
      <c r="C82" s="181" t="s">
        <v>171</v>
      </c>
      <c r="D82" s="181"/>
    </row>
    <row r="83" spans="1:4" ht="21.75" customHeight="1" x14ac:dyDescent="0.2">
      <c r="A83" s="181" t="s">
        <v>220</v>
      </c>
      <c r="B83" s="181"/>
      <c r="C83" s="181" t="s">
        <v>222</v>
      </c>
      <c r="D83" s="181"/>
    </row>
    <row r="84" spans="1:4" ht="21.75" customHeight="1" x14ac:dyDescent="0.2">
      <c r="A84" s="181" t="s">
        <v>176</v>
      </c>
      <c r="B84" s="181"/>
      <c r="C84" s="181" t="s">
        <v>179</v>
      </c>
      <c r="D84" s="181"/>
    </row>
    <row r="85" spans="1:4" ht="21.75" customHeight="1" x14ac:dyDescent="0.2">
      <c r="A85" s="181" t="s">
        <v>220</v>
      </c>
      <c r="B85" s="181"/>
      <c r="C85" s="181" t="s">
        <v>222</v>
      </c>
      <c r="D85" s="181"/>
    </row>
    <row r="86" spans="1:4" ht="21.75" customHeight="1" x14ac:dyDescent="0.2">
      <c r="A86" s="181" t="s">
        <v>177</v>
      </c>
      <c r="B86" s="181"/>
      <c r="C86" s="181" t="s">
        <v>180</v>
      </c>
      <c r="D86" s="181"/>
    </row>
    <row r="87" spans="1:4" ht="28.5" customHeight="1" x14ac:dyDescent="0.2">
      <c r="A87" s="181" t="s">
        <v>220</v>
      </c>
      <c r="B87" s="181"/>
      <c r="C87" s="181" t="s">
        <v>222</v>
      </c>
      <c r="D87" s="181"/>
    </row>
    <row r="88" spans="1:4" ht="37.5" customHeight="1" x14ac:dyDescent="0.2">
      <c r="A88" s="178" t="s">
        <v>221</v>
      </c>
      <c r="B88" s="178"/>
      <c r="C88" s="185" t="s">
        <v>225</v>
      </c>
      <c r="D88" s="185"/>
    </row>
    <row r="89" spans="1:4" ht="18" customHeight="1" x14ac:dyDescent="0.2">
      <c r="A89" s="190"/>
      <c r="B89" s="190"/>
      <c r="C89" s="181" t="s">
        <v>226</v>
      </c>
      <c r="D89" s="181"/>
    </row>
    <row r="90" spans="1:4" ht="33.75" customHeight="1" x14ac:dyDescent="0.2">
      <c r="A90" s="188"/>
      <c r="B90" s="189"/>
      <c r="C90" s="180" t="s">
        <v>227</v>
      </c>
      <c r="D90" s="180"/>
    </row>
    <row r="91" spans="1:4" ht="25.5" customHeight="1" x14ac:dyDescent="0.2">
      <c r="A91" s="182" t="s">
        <v>124</v>
      </c>
      <c r="B91" s="182"/>
      <c r="C91" s="182" t="s">
        <v>125</v>
      </c>
      <c r="D91" s="182"/>
    </row>
    <row r="92" spans="1:4" ht="21.75" customHeight="1" x14ac:dyDescent="0.2">
      <c r="A92" s="183" t="s">
        <v>182</v>
      </c>
      <c r="B92" s="183"/>
      <c r="C92" s="183" t="s">
        <v>187</v>
      </c>
      <c r="D92" s="183"/>
    </row>
    <row r="93" spans="1:4" ht="21.75" customHeight="1" x14ac:dyDescent="0.2">
      <c r="A93" s="181" t="s">
        <v>183</v>
      </c>
      <c r="B93" s="181"/>
      <c r="C93" s="181" t="s">
        <v>171</v>
      </c>
      <c r="D93" s="181"/>
    </row>
    <row r="94" spans="1:4" ht="21.75" customHeight="1" x14ac:dyDescent="0.2">
      <c r="A94" s="181" t="s">
        <v>220</v>
      </c>
      <c r="B94" s="181"/>
      <c r="C94" s="181" t="s">
        <v>222</v>
      </c>
      <c r="D94" s="181"/>
    </row>
    <row r="95" spans="1:4" ht="21.75" customHeight="1" x14ac:dyDescent="0.2">
      <c r="A95" s="181" t="s">
        <v>184</v>
      </c>
      <c r="B95" s="181"/>
      <c r="C95" s="181" t="s">
        <v>172</v>
      </c>
      <c r="D95" s="181"/>
    </row>
    <row r="96" spans="1:4" ht="21.75" customHeight="1" x14ac:dyDescent="0.2">
      <c r="A96" s="181" t="s">
        <v>220</v>
      </c>
      <c r="B96" s="181"/>
      <c r="C96" s="181" t="s">
        <v>222</v>
      </c>
      <c r="D96" s="181"/>
    </row>
    <row r="97" spans="1:4" ht="21.75" customHeight="1" x14ac:dyDescent="0.2">
      <c r="A97" s="181" t="s">
        <v>185</v>
      </c>
      <c r="B97" s="181"/>
      <c r="C97" s="181" t="s">
        <v>188</v>
      </c>
      <c r="D97" s="181"/>
    </row>
    <row r="98" spans="1:4" ht="21.75" customHeight="1" x14ac:dyDescent="0.2">
      <c r="A98" s="181" t="s">
        <v>220</v>
      </c>
      <c r="B98" s="181"/>
      <c r="C98" s="181" t="s">
        <v>222</v>
      </c>
      <c r="D98" s="181"/>
    </row>
    <row r="99" spans="1:4" ht="32.25" customHeight="1" x14ac:dyDescent="0.2">
      <c r="A99" s="193" t="s">
        <v>186</v>
      </c>
      <c r="B99" s="193"/>
      <c r="C99" s="181" t="s">
        <v>189</v>
      </c>
      <c r="D99" s="181"/>
    </row>
    <row r="100" spans="1:4" ht="16.5" customHeight="1" x14ac:dyDescent="0.2">
      <c r="A100" s="184"/>
      <c r="B100" s="184"/>
      <c r="C100" s="181" t="s">
        <v>190</v>
      </c>
      <c r="D100" s="181"/>
    </row>
    <row r="101" spans="1:4" ht="17.25" customHeight="1" x14ac:dyDescent="0.2">
      <c r="A101" s="187"/>
      <c r="B101" s="187"/>
      <c r="C101" s="186" t="s">
        <v>191</v>
      </c>
      <c r="D101" s="186"/>
    </row>
    <row r="102" spans="1:4" ht="18.75" customHeight="1" x14ac:dyDescent="0.2">
      <c r="A102" s="191" t="s">
        <v>192</v>
      </c>
      <c r="B102" s="191"/>
      <c r="C102" s="199" t="s">
        <v>195</v>
      </c>
      <c r="D102" s="199"/>
    </row>
    <row r="103" spans="1:4" ht="19.5" customHeight="1" x14ac:dyDescent="0.2">
      <c r="A103" s="192" t="s">
        <v>193</v>
      </c>
      <c r="B103" s="192"/>
      <c r="C103" s="192" t="s">
        <v>196</v>
      </c>
      <c r="D103" s="192"/>
    </row>
    <row r="104" spans="1:4" ht="17.25" customHeight="1" x14ac:dyDescent="0.2">
      <c r="A104" s="200" t="s">
        <v>194</v>
      </c>
      <c r="B104" s="200"/>
      <c r="C104" s="200" t="s">
        <v>194</v>
      </c>
      <c r="D104" s="200"/>
    </row>
    <row r="105" spans="1:4" ht="18" customHeight="1" x14ac:dyDescent="0.2">
      <c r="A105" s="197" t="s">
        <v>197</v>
      </c>
      <c r="B105" s="197"/>
      <c r="C105" s="197" t="s">
        <v>201</v>
      </c>
      <c r="D105" s="197"/>
    </row>
    <row r="106" spans="1:4" ht="9" customHeight="1" x14ac:dyDescent="0.2">
      <c r="A106" s="192"/>
      <c r="B106" s="192"/>
      <c r="C106" s="192"/>
      <c r="D106" s="192"/>
    </row>
    <row r="107" spans="1:4" ht="21.75" customHeight="1" x14ac:dyDescent="0.2">
      <c r="A107" s="198" t="s">
        <v>198</v>
      </c>
      <c r="B107" s="198"/>
      <c r="C107" s="192" t="s">
        <v>202</v>
      </c>
      <c r="D107" s="192"/>
    </row>
    <row r="108" spans="1:4" ht="21.75" customHeight="1" x14ac:dyDescent="0.2">
      <c r="A108" s="196" t="s">
        <v>231</v>
      </c>
      <c r="B108" s="196"/>
      <c r="C108" s="196" t="s">
        <v>232</v>
      </c>
      <c r="D108" s="196"/>
    </row>
    <row r="109" spans="1:4" ht="6" customHeight="1" x14ac:dyDescent="0.2">
      <c r="A109" s="192"/>
      <c r="B109" s="192"/>
      <c r="C109" s="192"/>
      <c r="D109" s="192"/>
    </row>
    <row r="110" spans="1:4" ht="21.75" customHeight="1" x14ac:dyDescent="0.2">
      <c r="A110" s="192" t="s">
        <v>199</v>
      </c>
      <c r="B110" s="192"/>
      <c r="C110" s="192" t="s">
        <v>203</v>
      </c>
      <c r="D110" s="192"/>
    </row>
    <row r="111" spans="1:4" ht="18.75" customHeight="1" x14ac:dyDescent="0.2">
      <c r="A111" s="195" t="s">
        <v>200</v>
      </c>
      <c r="B111" s="195"/>
      <c r="C111" s="195" t="s">
        <v>233</v>
      </c>
      <c r="D111" s="195"/>
    </row>
    <row r="112" spans="1:4" ht="16.5" customHeight="1" x14ac:dyDescent="0.2">
      <c r="A112" s="104" t="s">
        <v>228</v>
      </c>
      <c r="B112" s="104"/>
    </row>
    <row r="113" spans="1:4" ht="16.5" customHeight="1" x14ac:dyDescent="0.2">
      <c r="A113" s="194" t="s">
        <v>229</v>
      </c>
      <c r="B113" s="194"/>
      <c r="C113" s="194"/>
      <c r="D113" s="194"/>
    </row>
    <row r="114" spans="1:4" ht="16.5" customHeight="1" x14ac:dyDescent="0.2">
      <c r="A114" s="194" t="s">
        <v>235</v>
      </c>
      <c r="B114" s="194"/>
      <c r="C114" s="194"/>
      <c r="D114" s="194"/>
    </row>
    <row r="115" spans="1:4" ht="16.5" customHeight="1" x14ac:dyDescent="0.2">
      <c r="A115" s="194" t="s">
        <v>234</v>
      </c>
      <c r="B115" s="194"/>
      <c r="C115" s="194"/>
      <c r="D115" s="194"/>
    </row>
    <row r="116" spans="1:4" ht="16.5" customHeight="1" x14ac:dyDescent="0.45">
      <c r="A116" s="85" t="s">
        <v>230</v>
      </c>
    </row>
  </sheetData>
  <mergeCells count="171">
    <mergeCell ref="A115:D115"/>
    <mergeCell ref="C64:D64"/>
    <mergeCell ref="A111:B111"/>
    <mergeCell ref="A113:D113"/>
    <mergeCell ref="A114:D114"/>
    <mergeCell ref="C108:D108"/>
    <mergeCell ref="C109:D109"/>
    <mergeCell ref="C110:D110"/>
    <mergeCell ref="C111:D111"/>
    <mergeCell ref="A105:B105"/>
    <mergeCell ref="A106:B106"/>
    <mergeCell ref="A107:B107"/>
    <mergeCell ref="A108:B108"/>
    <mergeCell ref="A109:B109"/>
    <mergeCell ref="A110:B110"/>
    <mergeCell ref="C101:D101"/>
    <mergeCell ref="C102:D102"/>
    <mergeCell ref="C103:D103"/>
    <mergeCell ref="C104:D104"/>
    <mergeCell ref="C105:D105"/>
    <mergeCell ref="C107:D107"/>
    <mergeCell ref="C106:D106"/>
    <mergeCell ref="A104:B104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C89:D89"/>
    <mergeCell ref="C90:D90"/>
    <mergeCell ref="C91:D91"/>
    <mergeCell ref="A90:B90"/>
    <mergeCell ref="A91:B91"/>
    <mergeCell ref="A87:B87"/>
    <mergeCell ref="A88:B88"/>
    <mergeCell ref="A89:B89"/>
    <mergeCell ref="C84:D84"/>
    <mergeCell ref="C85:D85"/>
    <mergeCell ref="C86:D86"/>
    <mergeCell ref="C87:D87"/>
    <mergeCell ref="C88:D88"/>
    <mergeCell ref="A82:B82"/>
    <mergeCell ref="A83:B83"/>
    <mergeCell ref="A84:B84"/>
    <mergeCell ref="A85:B85"/>
    <mergeCell ref="A86:B86"/>
    <mergeCell ref="C78:D78"/>
    <mergeCell ref="C79:D79"/>
    <mergeCell ref="C80:D80"/>
    <mergeCell ref="C81:D81"/>
    <mergeCell ref="C82:D82"/>
    <mergeCell ref="C83:D83"/>
    <mergeCell ref="A80:B80"/>
    <mergeCell ref="C70:D70"/>
    <mergeCell ref="C71:D71"/>
    <mergeCell ref="C72:D72"/>
    <mergeCell ref="C73:D73"/>
    <mergeCell ref="C74:D74"/>
    <mergeCell ref="C75:D75"/>
    <mergeCell ref="C76:D76"/>
    <mergeCell ref="C77:D77"/>
    <mergeCell ref="A81:B81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37:B37"/>
    <mergeCell ref="C37:D37"/>
    <mergeCell ref="A69:B69"/>
    <mergeCell ref="C38:D38"/>
    <mergeCell ref="A44:B44"/>
    <mergeCell ref="C44:D44"/>
    <mergeCell ref="A45:B45"/>
    <mergeCell ref="C45:D45"/>
    <mergeCell ref="A46:B46"/>
    <mergeCell ref="C46:D46"/>
    <mergeCell ref="C61:D61"/>
    <mergeCell ref="C62:D62"/>
    <mergeCell ref="C63:D63"/>
    <mergeCell ref="C50:D50"/>
    <mergeCell ref="C51:D51"/>
    <mergeCell ref="C52:D52"/>
    <mergeCell ref="C53:D53"/>
    <mergeCell ref="C54:D54"/>
    <mergeCell ref="A48:B48"/>
    <mergeCell ref="C48:D48"/>
    <mergeCell ref="A49:B49"/>
    <mergeCell ref="C69:D69"/>
    <mergeCell ref="A50:B50"/>
    <mergeCell ref="A51:B51"/>
    <mergeCell ref="A35:B35"/>
    <mergeCell ref="C35:D35"/>
    <mergeCell ref="A38:B38"/>
    <mergeCell ref="A61:B61"/>
    <mergeCell ref="A62:B62"/>
    <mergeCell ref="A63:B63"/>
    <mergeCell ref="C55:D55"/>
    <mergeCell ref="C56:D56"/>
    <mergeCell ref="C57:D57"/>
    <mergeCell ref="C58:D58"/>
    <mergeCell ref="C59:D59"/>
    <mergeCell ref="C60:D60"/>
    <mergeCell ref="A55:B55"/>
    <mergeCell ref="A56:B56"/>
    <mergeCell ref="A57:B57"/>
    <mergeCell ref="A58:B58"/>
    <mergeCell ref="A59:B59"/>
    <mergeCell ref="A60:B60"/>
    <mergeCell ref="A53:B53"/>
    <mergeCell ref="A54:B54"/>
    <mergeCell ref="C49:D49"/>
    <mergeCell ref="C47:D47"/>
    <mergeCell ref="A36:B36"/>
    <mergeCell ref="C36:D36"/>
    <mergeCell ref="A52:B52"/>
    <mergeCell ref="C39:D39"/>
    <mergeCell ref="C40:D40"/>
    <mergeCell ref="C41:D41"/>
    <mergeCell ref="C42:D42"/>
    <mergeCell ref="C43:D43"/>
    <mergeCell ref="A39:B39"/>
    <mergeCell ref="A40:B40"/>
    <mergeCell ref="A41:B41"/>
    <mergeCell ref="A42:B42"/>
    <mergeCell ref="A43:B43"/>
    <mergeCell ref="A47:B47"/>
    <mergeCell ref="A2:B2"/>
    <mergeCell ref="C2:D2"/>
    <mergeCell ref="B16:B20"/>
    <mergeCell ref="D16:D20"/>
    <mergeCell ref="B21:B24"/>
    <mergeCell ref="D21:D24"/>
    <mergeCell ref="C33:D33"/>
    <mergeCell ref="C34:D34"/>
    <mergeCell ref="A32:B32"/>
    <mergeCell ref="A33:B33"/>
    <mergeCell ref="A34:B34"/>
    <mergeCell ref="A28:B28"/>
    <mergeCell ref="C28:D28"/>
    <mergeCell ref="A29:B29"/>
    <mergeCell ref="A30:B30"/>
    <mergeCell ref="A31:B31"/>
    <mergeCell ref="C29:D29"/>
    <mergeCell ref="C30:D30"/>
    <mergeCell ref="C31:D31"/>
    <mergeCell ref="C32:D32"/>
    <mergeCell ref="A25:D25"/>
    <mergeCell ref="A26:D26"/>
    <mergeCell ref="A27:D27"/>
  </mergeCells>
  <pageMargins left="0.7" right="0.7" top="0.75" bottom="0.75" header="0.3" footer="0.3"/>
  <pageSetup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" workbookViewId="0">
      <selection activeCell="G13" sqref="G13"/>
    </sheetView>
  </sheetViews>
  <sheetFormatPr defaultRowHeight="14.25" x14ac:dyDescent="0.2"/>
  <cols>
    <col min="1" max="1" width="9.125" hidden="1" customWidth="1"/>
  </cols>
  <sheetData>
    <row r="1" spans="1:18" ht="21" customHeight="1" x14ac:dyDescent="0.2">
      <c r="A1" s="201"/>
      <c r="B1" s="26" t="s">
        <v>279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1" customHeight="1" x14ac:dyDescent="0.2">
      <c r="A2" s="201"/>
      <c r="B2" s="106" t="s">
        <v>238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1" customHeight="1" x14ac:dyDescent="0.2">
      <c r="A3" s="201"/>
      <c r="B3" s="27" t="s">
        <v>239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21" customHeight="1" x14ac:dyDescent="0.2">
      <c r="A4" s="201"/>
      <c r="B4" s="27" t="s">
        <v>57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21" customHeight="1" x14ac:dyDescent="0.2">
      <c r="A5" s="201"/>
      <c r="B5" s="27" t="s">
        <v>58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21" customHeight="1" x14ac:dyDescent="0.2">
      <c r="A6" s="201"/>
      <c r="B6" s="27" t="s">
        <v>59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1" customHeight="1" x14ac:dyDescent="0.2">
      <c r="A7" s="201"/>
      <c r="B7" s="27" t="s">
        <v>60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21" customHeight="1" x14ac:dyDescent="0.2">
      <c r="A8" s="201"/>
      <c r="B8" s="27" t="s">
        <v>61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21" customHeight="1" x14ac:dyDescent="0.2">
      <c r="A9" s="201"/>
      <c r="B9" s="27" t="s">
        <v>62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21" customHeight="1" x14ac:dyDescent="0.2">
      <c r="A10" s="201"/>
      <c r="B10" s="27" t="s">
        <v>38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21" customHeight="1" x14ac:dyDescent="0.2">
      <c r="A11" s="201"/>
      <c r="B11" s="27" t="s">
        <v>39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21" customHeight="1" x14ac:dyDescent="0.2">
      <c r="A12" s="201"/>
      <c r="B12" s="27" t="s">
        <v>40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21" customHeight="1" x14ac:dyDescent="0.2">
      <c r="A13" s="20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21" customHeight="1" x14ac:dyDescent="0.2">
      <c r="A14" s="20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21" customHeight="1" x14ac:dyDescent="0.2">
      <c r="A15" s="20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21" customHeight="1" x14ac:dyDescent="0.2">
      <c r="A16" s="201"/>
      <c r="B16" s="26" t="s">
        <v>41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1" customHeight="1" x14ac:dyDescent="0.2">
      <c r="A17" s="20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1" customHeight="1" x14ac:dyDescent="0.2">
      <c r="A18" s="20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21" customHeight="1" x14ac:dyDescent="0.2">
      <c r="A19" s="201"/>
      <c r="B19" s="27" t="s">
        <v>42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21" customHeight="1" x14ac:dyDescent="0.2">
      <c r="A20" s="20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1" customHeight="1" x14ac:dyDescent="0.2">
      <c r="A21" s="201"/>
      <c r="B21" s="27" t="s">
        <v>43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1" customHeight="1" x14ac:dyDescent="0.2">
      <c r="A22" s="201"/>
      <c r="B22" s="27" t="s">
        <v>63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K19" sqref="K19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1.75" x14ac:dyDescent="0.2">
      <c r="A3" s="224" t="s">
        <v>44</v>
      </c>
      <c r="B3" s="224"/>
      <c r="C3" s="224"/>
      <c r="D3" s="224"/>
      <c r="E3" s="224"/>
      <c r="F3" s="224"/>
      <c r="G3" s="224"/>
      <c r="H3" s="224"/>
      <c r="I3" s="224"/>
      <c r="J3" s="222"/>
      <c r="K3" s="222"/>
      <c r="L3" s="222"/>
      <c r="M3" s="25"/>
      <c r="N3" s="25"/>
      <c r="O3" s="25"/>
      <c r="P3" s="25"/>
    </row>
    <row r="4" spans="1:16" ht="21" customHeight="1" x14ac:dyDescent="0.2">
      <c r="A4" s="224" t="s">
        <v>45</v>
      </c>
      <c r="B4" s="224"/>
      <c r="C4" s="224"/>
      <c r="D4" s="224"/>
      <c r="E4" s="224"/>
      <c r="F4" s="224"/>
      <c r="G4" s="224"/>
      <c r="H4" s="224"/>
      <c r="I4" s="224"/>
      <c r="J4" s="222"/>
      <c r="K4" s="222"/>
      <c r="L4" s="222"/>
      <c r="M4" s="25"/>
      <c r="N4" s="25"/>
      <c r="O4" s="25"/>
      <c r="P4" s="25"/>
    </row>
    <row r="5" spans="1:16" ht="21" customHeight="1" x14ac:dyDescent="0.2">
      <c r="A5" s="211" t="s">
        <v>46</v>
      </c>
      <c r="B5" s="211"/>
      <c r="C5" s="211"/>
      <c r="D5" s="211"/>
      <c r="E5" s="211"/>
      <c r="F5" s="211"/>
      <c r="G5" s="211"/>
      <c r="H5" s="211"/>
      <c r="I5" s="211"/>
      <c r="J5" s="222"/>
      <c r="K5" s="222"/>
      <c r="L5" s="222"/>
      <c r="M5" s="25"/>
      <c r="N5" s="25"/>
      <c r="O5" s="25"/>
      <c r="P5" s="25"/>
    </row>
    <row r="6" spans="1:16" ht="21.75" customHeight="1" x14ac:dyDescent="0.2">
      <c r="A6" s="221" t="s">
        <v>47</v>
      </c>
      <c r="B6" s="221"/>
      <c r="C6" s="221"/>
      <c r="D6" s="221"/>
      <c r="E6" s="221"/>
      <c r="F6" s="221"/>
      <c r="G6" s="221"/>
      <c r="H6" s="221"/>
      <c r="I6" s="221"/>
      <c r="J6" s="223"/>
      <c r="K6" s="223"/>
      <c r="L6" s="223"/>
      <c r="M6" s="25"/>
      <c r="N6" s="25"/>
      <c r="O6" s="25"/>
      <c r="P6" s="25"/>
    </row>
    <row r="7" spans="1:16" ht="20.25" customHeight="1" x14ac:dyDescent="0.2">
      <c r="A7" s="29" t="s">
        <v>48</v>
      </c>
      <c r="B7" s="214" t="s">
        <v>49</v>
      </c>
      <c r="C7" s="214"/>
      <c r="D7" s="214"/>
      <c r="E7" s="214"/>
      <c r="F7" s="214"/>
      <c r="G7" s="214"/>
      <c r="H7" s="214"/>
      <c r="I7" s="214"/>
      <c r="J7" s="214"/>
      <c r="K7" s="214"/>
      <c r="L7" s="214" t="s">
        <v>50</v>
      </c>
      <c r="M7" s="214"/>
      <c r="N7" s="214" t="s">
        <v>51</v>
      </c>
      <c r="O7" s="214"/>
      <c r="P7" s="20"/>
    </row>
    <row r="8" spans="1:16" ht="19.5" customHeight="1" x14ac:dyDescent="0.2">
      <c r="A8" s="30"/>
      <c r="B8" s="216" t="s">
        <v>66</v>
      </c>
      <c r="C8" s="214"/>
      <c r="D8" s="214"/>
      <c r="E8" s="214"/>
      <c r="F8" s="217"/>
      <c r="G8" s="216" t="s">
        <v>67</v>
      </c>
      <c r="H8" s="214"/>
      <c r="I8" s="214"/>
      <c r="J8" s="214"/>
      <c r="K8" s="217"/>
      <c r="L8" s="213" t="s">
        <v>68</v>
      </c>
      <c r="M8" s="214"/>
      <c r="N8" s="214" t="s">
        <v>280</v>
      </c>
      <c r="O8" s="214"/>
      <c r="P8" s="20"/>
    </row>
    <row r="9" spans="1:16" ht="14.25" customHeight="1" x14ac:dyDescent="0.2">
      <c r="A9" s="30"/>
      <c r="B9" s="33">
        <v>1</v>
      </c>
      <c r="C9" s="29">
        <v>2</v>
      </c>
      <c r="D9" s="29">
        <v>3</v>
      </c>
      <c r="E9" s="29">
        <v>4</v>
      </c>
      <c r="F9" s="34">
        <v>5</v>
      </c>
      <c r="G9" s="33">
        <v>1</v>
      </c>
      <c r="H9" s="29">
        <v>2</v>
      </c>
      <c r="I9" s="28">
        <v>3</v>
      </c>
      <c r="J9" s="29">
        <v>4</v>
      </c>
      <c r="K9" s="34">
        <v>5</v>
      </c>
      <c r="L9" s="220"/>
      <c r="M9" s="215"/>
      <c r="N9" s="215"/>
      <c r="O9" s="215"/>
      <c r="P9" s="20"/>
    </row>
    <row r="10" spans="1:16" ht="21.75" customHeight="1" x14ac:dyDescent="0.2">
      <c r="A10" s="31" t="s">
        <v>65</v>
      </c>
      <c r="B10" s="35"/>
      <c r="C10" s="28"/>
      <c r="D10" s="28"/>
      <c r="E10" s="28"/>
      <c r="F10" s="36"/>
      <c r="G10" s="35"/>
      <c r="H10" s="28"/>
      <c r="I10" s="28"/>
      <c r="J10" s="28"/>
      <c r="K10" s="36"/>
      <c r="L10" s="220"/>
      <c r="M10" s="215"/>
      <c r="N10" s="215"/>
      <c r="O10" s="215"/>
      <c r="P10" s="20"/>
    </row>
    <row r="11" spans="1:16" ht="21.75" x14ac:dyDescent="0.2">
      <c r="A11" s="30" t="s">
        <v>52</v>
      </c>
      <c r="B11" s="35"/>
      <c r="C11" s="28"/>
      <c r="D11" s="28"/>
      <c r="E11" s="28"/>
      <c r="F11" s="36"/>
      <c r="G11" s="35"/>
      <c r="H11" s="28"/>
      <c r="I11" s="28"/>
      <c r="J11" s="28"/>
      <c r="K11" s="36"/>
      <c r="L11" s="213"/>
      <c r="M11" s="214"/>
      <c r="N11" s="215"/>
      <c r="O11" s="215"/>
      <c r="P11" s="20"/>
    </row>
    <row r="12" spans="1:16" ht="21.75" x14ac:dyDescent="0.2">
      <c r="A12" s="30" t="s">
        <v>53</v>
      </c>
      <c r="B12" s="35"/>
      <c r="C12" s="28"/>
      <c r="D12" s="28"/>
      <c r="E12" s="28"/>
      <c r="F12" s="36"/>
      <c r="G12" s="35"/>
      <c r="H12" s="28"/>
      <c r="I12" s="28"/>
      <c r="J12" s="28"/>
      <c r="K12" s="36"/>
      <c r="L12" s="213"/>
      <c r="M12" s="214"/>
      <c r="N12" s="215"/>
      <c r="O12" s="215"/>
      <c r="P12" s="20"/>
    </row>
    <row r="13" spans="1:16" ht="21.75" x14ac:dyDescent="0.2">
      <c r="A13" s="30" t="s">
        <v>54</v>
      </c>
      <c r="B13" s="35"/>
      <c r="C13" s="28"/>
      <c r="D13" s="28"/>
      <c r="E13" s="28"/>
      <c r="F13" s="36"/>
      <c r="G13" s="35"/>
      <c r="H13" s="28"/>
      <c r="I13" s="28"/>
      <c r="J13" s="28"/>
      <c r="K13" s="36"/>
      <c r="L13" s="213"/>
      <c r="M13" s="214"/>
      <c r="N13" s="215"/>
      <c r="O13" s="215"/>
      <c r="P13" s="20"/>
    </row>
    <row r="14" spans="1:16" ht="21.75" x14ac:dyDescent="0.2">
      <c r="A14" s="218" t="s">
        <v>55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219"/>
      <c r="P14" s="20"/>
    </row>
    <row r="15" spans="1:16" ht="21.75" x14ac:dyDescent="0.2">
      <c r="A15" s="37">
        <v>1</v>
      </c>
      <c r="B15" s="35"/>
      <c r="C15" s="28"/>
      <c r="D15" s="28"/>
      <c r="E15" s="28"/>
      <c r="F15" s="36"/>
      <c r="G15" s="32"/>
      <c r="H15" s="28"/>
      <c r="I15" s="28"/>
      <c r="J15" s="28"/>
      <c r="K15" s="36"/>
      <c r="L15" s="213"/>
      <c r="M15" s="214"/>
      <c r="N15" s="215"/>
      <c r="O15" s="215"/>
      <c r="P15" s="20"/>
    </row>
    <row r="16" spans="1:16" ht="21.75" x14ac:dyDescent="0.2">
      <c r="A16" s="37">
        <v>2</v>
      </c>
      <c r="B16" s="35"/>
      <c r="C16" s="28"/>
      <c r="D16" s="28"/>
      <c r="E16" s="28"/>
      <c r="F16" s="36"/>
      <c r="G16" s="32"/>
      <c r="H16" s="28"/>
      <c r="I16" s="28"/>
      <c r="J16" s="28"/>
      <c r="K16" s="36"/>
      <c r="L16" s="213"/>
      <c r="M16" s="214"/>
      <c r="N16" s="215"/>
      <c r="O16" s="215"/>
      <c r="P16" s="20"/>
    </row>
    <row r="17" spans="1:16" ht="21.75" x14ac:dyDescent="0.2">
      <c r="A17" s="37">
        <v>3</v>
      </c>
      <c r="B17" s="35"/>
      <c r="C17" s="28"/>
      <c r="D17" s="28"/>
      <c r="E17" s="28"/>
      <c r="F17" s="36"/>
      <c r="G17" s="32"/>
      <c r="H17" s="28"/>
      <c r="I17" s="28"/>
      <c r="J17" s="28"/>
      <c r="K17" s="36"/>
      <c r="L17" s="213"/>
      <c r="M17" s="214"/>
      <c r="N17" s="215"/>
      <c r="O17" s="215"/>
      <c r="P17" s="20"/>
    </row>
    <row r="18" spans="1:16" ht="21.75" x14ac:dyDescent="0.2">
      <c r="A18" s="216" t="s">
        <v>56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7"/>
      <c r="L18" s="213"/>
      <c r="M18" s="214"/>
      <c r="N18" s="215"/>
      <c r="O18" s="215"/>
      <c r="P18" s="20"/>
    </row>
    <row r="19" spans="1:16" ht="21" customHeight="1" x14ac:dyDescent="0.2">
      <c r="A19" s="21" t="s">
        <v>69</v>
      </c>
      <c r="B19" s="21" t="s">
        <v>70</v>
      </c>
      <c r="C19" s="24" t="s">
        <v>71</v>
      </c>
      <c r="D19" s="39"/>
      <c r="E19" s="39"/>
      <c r="F19" s="39"/>
      <c r="G19" s="39"/>
      <c r="H19" s="39"/>
      <c r="I19" s="39"/>
      <c r="J19" s="21" t="s">
        <v>70</v>
      </c>
      <c r="K19" s="38"/>
      <c r="L19" s="38"/>
      <c r="M19" s="38"/>
      <c r="N19" s="38"/>
      <c r="O19" s="25"/>
      <c r="P19" s="25"/>
    </row>
    <row r="20" spans="1:16" ht="21" customHeight="1" x14ac:dyDescent="0.2">
      <c r="A20" s="21"/>
      <c r="B20" s="21"/>
      <c r="C20" s="21"/>
      <c r="D20" s="38"/>
      <c r="E20" s="57">
        <v>30</v>
      </c>
      <c r="F20" s="38"/>
      <c r="G20" s="38"/>
      <c r="H20" s="38"/>
      <c r="I20" s="38"/>
      <c r="J20" s="38"/>
      <c r="K20" s="38"/>
      <c r="L20" s="38"/>
      <c r="M20" s="38"/>
      <c r="N20" s="38"/>
      <c r="O20" s="25"/>
      <c r="P20" s="25"/>
    </row>
    <row r="21" spans="1:16" ht="15" customHeight="1" x14ac:dyDescent="0.2">
      <c r="A21" s="211"/>
      <c r="B21" s="211"/>
      <c r="C21" s="211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5"/>
      <c r="P21" s="25"/>
    </row>
    <row r="22" spans="1:16" ht="15" customHeight="1" x14ac:dyDescent="0.2">
      <c r="A22" s="211"/>
      <c r="B22" s="211"/>
      <c r="C22" s="211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5"/>
      <c r="P22" s="25"/>
    </row>
    <row r="23" spans="1:16" ht="15" customHeight="1" x14ac:dyDescent="0.2">
      <c r="A23" s="211"/>
      <c r="B23" s="211"/>
      <c r="C23" s="211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5"/>
      <c r="P23" s="25"/>
    </row>
    <row r="28" spans="1:16" ht="21" x14ac:dyDescent="0.2">
      <c r="A28" s="205" t="s">
        <v>74</v>
      </c>
      <c r="B28" s="206"/>
      <c r="C28" s="206"/>
      <c r="D28" s="207"/>
      <c r="E28" s="208" t="s">
        <v>51</v>
      </c>
      <c r="F28" s="209"/>
      <c r="G28" s="209"/>
      <c r="H28" s="210"/>
      <c r="I28" s="202" t="s">
        <v>75</v>
      </c>
      <c r="J28" s="203"/>
      <c r="K28" s="203"/>
      <c r="L28" s="203"/>
      <c r="M28" s="204"/>
      <c r="N28" s="202" t="s">
        <v>76</v>
      </c>
      <c r="O28" s="204"/>
    </row>
    <row r="29" spans="1:16" ht="21" x14ac:dyDescent="0.2">
      <c r="A29" s="63"/>
      <c r="B29" s="64"/>
      <c r="C29" s="64"/>
      <c r="D29" s="65"/>
      <c r="E29" s="66"/>
      <c r="F29" s="67"/>
      <c r="G29" s="67"/>
      <c r="H29" s="68"/>
      <c r="I29" s="202"/>
      <c r="J29" s="203"/>
      <c r="K29" s="203"/>
      <c r="L29" s="203"/>
      <c r="M29" s="204"/>
      <c r="N29" s="202"/>
      <c r="O29" s="204"/>
    </row>
    <row r="30" spans="1:16" ht="21" x14ac:dyDescent="0.2">
      <c r="A30" s="63"/>
      <c r="B30" s="64"/>
      <c r="C30" s="64"/>
      <c r="D30" s="65"/>
      <c r="E30" s="66"/>
      <c r="F30" s="67"/>
      <c r="G30" s="67"/>
      <c r="H30" s="68"/>
      <c r="I30" s="202"/>
      <c r="J30" s="203"/>
      <c r="K30" s="203"/>
      <c r="L30" s="203"/>
      <c r="M30" s="204"/>
      <c r="N30" s="202"/>
      <c r="O30" s="204"/>
    </row>
    <row r="31" spans="1:16" ht="18.75" x14ac:dyDescent="0.2">
      <c r="A31" s="62"/>
    </row>
    <row r="32" spans="1:16" ht="18.75" x14ac:dyDescent="0.2">
      <c r="A32" s="62"/>
    </row>
    <row r="33" spans="1:1" x14ac:dyDescent="0.2">
      <c r="A33" s="22"/>
    </row>
    <row r="34" spans="1:1" ht="21.75" x14ac:dyDescent="0.2">
      <c r="A34" s="23"/>
    </row>
    <row r="35" spans="1:1" ht="21.75" x14ac:dyDescent="0.2">
      <c r="A35" s="23"/>
    </row>
  </sheetData>
  <mergeCells count="44">
    <mergeCell ref="A6:I6"/>
    <mergeCell ref="J4:L6"/>
    <mergeCell ref="A3:I3"/>
    <mergeCell ref="J3:L3"/>
    <mergeCell ref="A4:I4"/>
    <mergeCell ref="A5:I5"/>
    <mergeCell ref="B7:K7"/>
    <mergeCell ref="L7:M7"/>
    <mergeCell ref="N7:O7"/>
    <mergeCell ref="B8:F8"/>
    <mergeCell ref="G8:K8"/>
    <mergeCell ref="L8:M8"/>
    <mergeCell ref="N8:O8"/>
    <mergeCell ref="L11:M11"/>
    <mergeCell ref="N11:O11"/>
    <mergeCell ref="L12:M12"/>
    <mergeCell ref="N12:O12"/>
    <mergeCell ref="L9:M9"/>
    <mergeCell ref="N9:O9"/>
    <mergeCell ref="L10:M10"/>
    <mergeCell ref="N10:O10"/>
    <mergeCell ref="L15:M15"/>
    <mergeCell ref="N15:O15"/>
    <mergeCell ref="L16:M16"/>
    <mergeCell ref="N16:O16"/>
    <mergeCell ref="L13:M13"/>
    <mergeCell ref="N13:O13"/>
    <mergeCell ref="A14:M14"/>
    <mergeCell ref="N14:O14"/>
    <mergeCell ref="L17:M17"/>
    <mergeCell ref="N17:O17"/>
    <mergeCell ref="A18:K18"/>
    <mergeCell ref="L18:M18"/>
    <mergeCell ref="N18:O18"/>
    <mergeCell ref="A28:D28"/>
    <mergeCell ref="E28:H28"/>
    <mergeCell ref="A21:C23"/>
    <mergeCell ref="D21:N23"/>
    <mergeCell ref="I28:M28"/>
    <mergeCell ref="I29:M29"/>
    <mergeCell ref="I30:M30"/>
    <mergeCell ref="N28:O28"/>
    <mergeCell ref="N29:O29"/>
    <mergeCell ref="N30:O30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6" workbookViewId="0">
      <selection activeCell="N13" sqref="N13:O13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  <col min="13" max="13" width="4.25" customWidth="1"/>
    <col min="15" max="15" width="5.125" customWidth="1"/>
  </cols>
  <sheetData>
    <row r="1" spans="1:16" ht="21" customHeight="1" x14ac:dyDescent="0.2">
      <c r="A1" s="237" t="s">
        <v>72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16" ht="21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39"/>
    </row>
    <row r="3" spans="1:16" ht="21.75" x14ac:dyDescent="0.2">
      <c r="A3" s="224" t="s">
        <v>44</v>
      </c>
      <c r="B3" s="224"/>
      <c r="C3" s="224"/>
      <c r="D3" s="224"/>
      <c r="E3" s="224"/>
      <c r="F3" s="224"/>
      <c r="G3" s="224"/>
      <c r="H3" s="224"/>
      <c r="I3" s="224"/>
      <c r="J3" s="222"/>
      <c r="K3" s="222"/>
      <c r="L3" s="222"/>
      <c r="M3" s="201"/>
      <c r="N3" s="201"/>
      <c r="O3" s="201"/>
      <c r="P3" s="201"/>
    </row>
    <row r="4" spans="1:16" ht="21" customHeight="1" x14ac:dyDescent="0.2">
      <c r="A4" s="224" t="s">
        <v>45</v>
      </c>
      <c r="B4" s="224"/>
      <c r="C4" s="224"/>
      <c r="D4" s="224"/>
      <c r="E4" s="224"/>
      <c r="F4" s="224"/>
      <c r="G4" s="224"/>
      <c r="H4" s="224"/>
      <c r="I4" s="224"/>
      <c r="J4" s="222"/>
      <c r="K4" s="222"/>
      <c r="L4" s="222"/>
      <c r="M4" s="201"/>
      <c r="N4" s="201"/>
      <c r="O4" s="201"/>
      <c r="P4" s="201"/>
    </row>
    <row r="5" spans="1:16" ht="21" customHeight="1" x14ac:dyDescent="0.2">
      <c r="A5" s="211" t="s">
        <v>46</v>
      </c>
      <c r="B5" s="211"/>
      <c r="C5" s="211"/>
      <c r="D5" s="211"/>
      <c r="E5" s="211"/>
      <c r="F5" s="211"/>
      <c r="G5" s="211"/>
      <c r="H5" s="211"/>
      <c r="I5" s="211"/>
      <c r="J5" s="222"/>
      <c r="K5" s="222"/>
      <c r="L5" s="222"/>
      <c r="M5" s="201"/>
      <c r="N5" s="201"/>
      <c r="O5" s="201"/>
      <c r="P5" s="201"/>
    </row>
    <row r="6" spans="1:16" ht="21.75" customHeight="1" x14ac:dyDescent="0.2">
      <c r="A6" s="221" t="s">
        <v>47</v>
      </c>
      <c r="B6" s="221"/>
      <c r="C6" s="221"/>
      <c r="D6" s="221"/>
      <c r="E6" s="221"/>
      <c r="F6" s="221"/>
      <c r="G6" s="221"/>
      <c r="H6" s="221"/>
      <c r="I6" s="221"/>
      <c r="J6" s="223"/>
      <c r="K6" s="223"/>
      <c r="L6" s="223"/>
      <c r="M6" s="201"/>
      <c r="N6" s="201"/>
      <c r="O6" s="201"/>
      <c r="P6" s="201"/>
    </row>
    <row r="7" spans="1:16" ht="20.25" customHeight="1" x14ac:dyDescent="0.2">
      <c r="A7" s="47" t="s">
        <v>48</v>
      </c>
      <c r="B7" s="233" t="s">
        <v>49</v>
      </c>
      <c r="C7" s="233"/>
      <c r="D7" s="233"/>
      <c r="E7" s="233"/>
      <c r="F7" s="233"/>
      <c r="G7" s="233"/>
      <c r="H7" s="233"/>
      <c r="I7" s="233"/>
      <c r="J7" s="233"/>
      <c r="K7" s="233"/>
      <c r="L7" s="233" t="s">
        <v>50</v>
      </c>
      <c r="M7" s="233"/>
      <c r="N7" s="233" t="s">
        <v>51</v>
      </c>
      <c r="O7" s="233"/>
      <c r="P7" s="20"/>
    </row>
    <row r="8" spans="1:16" ht="19.5" customHeight="1" x14ac:dyDescent="0.2">
      <c r="A8" s="48"/>
      <c r="B8" s="234" t="s">
        <v>66</v>
      </c>
      <c r="C8" s="233"/>
      <c r="D8" s="233"/>
      <c r="E8" s="233"/>
      <c r="F8" s="235"/>
      <c r="G8" s="234" t="s">
        <v>67</v>
      </c>
      <c r="H8" s="233"/>
      <c r="I8" s="233"/>
      <c r="J8" s="233"/>
      <c r="K8" s="235"/>
      <c r="L8" s="236" t="s">
        <v>68</v>
      </c>
      <c r="M8" s="233"/>
      <c r="N8" s="233" t="s">
        <v>280</v>
      </c>
      <c r="O8" s="233"/>
      <c r="P8" s="20"/>
    </row>
    <row r="9" spans="1:16" ht="14.25" customHeight="1" x14ac:dyDescent="0.2">
      <c r="A9" s="40"/>
      <c r="B9" s="41">
        <v>1</v>
      </c>
      <c r="C9" s="42">
        <v>2</v>
      </c>
      <c r="D9" s="42">
        <v>3</v>
      </c>
      <c r="E9" s="42">
        <v>4</v>
      </c>
      <c r="F9" s="43">
        <v>5</v>
      </c>
      <c r="G9" s="41">
        <v>1</v>
      </c>
      <c r="H9" s="42">
        <v>2</v>
      </c>
      <c r="I9" s="44">
        <v>3</v>
      </c>
      <c r="J9" s="42">
        <v>4</v>
      </c>
      <c r="K9" s="43">
        <v>5</v>
      </c>
      <c r="L9" s="230"/>
      <c r="M9" s="231"/>
      <c r="N9" s="231"/>
      <c r="O9" s="231"/>
      <c r="P9" s="20"/>
    </row>
    <row r="10" spans="1:16" ht="21.75" customHeight="1" x14ac:dyDescent="0.2">
      <c r="A10" s="31" t="s">
        <v>65</v>
      </c>
      <c r="B10" s="49"/>
      <c r="C10" s="45"/>
      <c r="D10" s="45"/>
      <c r="E10" s="45"/>
      <c r="F10" s="50"/>
      <c r="G10" s="54"/>
      <c r="H10" s="52"/>
      <c r="I10" s="52"/>
      <c r="J10" s="52"/>
      <c r="K10" s="55"/>
      <c r="L10" s="220"/>
      <c r="M10" s="215"/>
      <c r="N10" s="232"/>
      <c r="O10" s="232"/>
      <c r="P10" s="20"/>
    </row>
    <row r="11" spans="1:16" ht="21.75" x14ac:dyDescent="0.2">
      <c r="A11" s="30" t="s">
        <v>52</v>
      </c>
      <c r="B11" s="49"/>
      <c r="C11" s="45"/>
      <c r="D11" s="45"/>
      <c r="E11" s="45">
        <v>4</v>
      </c>
      <c r="F11" s="50"/>
      <c r="G11" s="51"/>
      <c r="H11" s="46"/>
      <c r="I11" s="46"/>
      <c r="J11" s="46"/>
      <c r="K11" s="53">
        <v>5</v>
      </c>
      <c r="L11" s="228">
        <f>K11</f>
        <v>5</v>
      </c>
      <c r="M11" s="229"/>
      <c r="N11" s="227">
        <f>K11-E11</f>
        <v>1</v>
      </c>
      <c r="O11" s="227"/>
      <c r="P11" s="20"/>
    </row>
    <row r="12" spans="1:16" ht="21.75" x14ac:dyDescent="0.2">
      <c r="A12" s="30" t="s">
        <v>53</v>
      </c>
      <c r="B12" s="49"/>
      <c r="C12" s="45"/>
      <c r="D12" s="45">
        <v>3</v>
      </c>
      <c r="E12" s="45"/>
      <c r="F12" s="50"/>
      <c r="G12" s="51"/>
      <c r="H12" s="46">
        <v>2</v>
      </c>
      <c r="I12" s="46"/>
      <c r="J12" s="46"/>
      <c r="K12" s="53"/>
      <c r="L12" s="228">
        <f>H12</f>
        <v>2</v>
      </c>
      <c r="M12" s="229"/>
      <c r="N12" s="227">
        <f>H12-D12</f>
        <v>-1</v>
      </c>
      <c r="O12" s="227"/>
      <c r="P12" s="20"/>
    </row>
    <row r="13" spans="1:16" ht="21.75" x14ac:dyDescent="0.2">
      <c r="A13" s="30" t="s">
        <v>54</v>
      </c>
      <c r="B13" s="49"/>
      <c r="C13" s="45">
        <v>1</v>
      </c>
      <c r="D13" s="45"/>
      <c r="E13" s="45"/>
      <c r="F13" s="50"/>
      <c r="G13" s="51"/>
      <c r="H13" s="46"/>
      <c r="I13" s="46">
        <v>3</v>
      </c>
      <c r="J13" s="46"/>
      <c r="K13" s="53"/>
      <c r="L13" s="228">
        <f>I13</f>
        <v>3</v>
      </c>
      <c r="M13" s="229"/>
      <c r="N13" s="227">
        <f>I13-C13</f>
        <v>2</v>
      </c>
      <c r="O13" s="227"/>
      <c r="P13" s="20"/>
    </row>
    <row r="14" spans="1:16" ht="21.75" x14ac:dyDescent="0.2">
      <c r="A14" s="218" t="s">
        <v>55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219"/>
      <c r="P14" s="20"/>
    </row>
    <row r="15" spans="1:16" ht="21.75" x14ac:dyDescent="0.2">
      <c r="A15" s="37">
        <v>1</v>
      </c>
      <c r="B15" s="49"/>
      <c r="C15" s="45"/>
      <c r="D15" s="45">
        <v>3</v>
      </c>
      <c r="E15" s="45"/>
      <c r="F15" s="50"/>
      <c r="G15" s="56"/>
      <c r="H15" s="46">
        <v>2</v>
      </c>
      <c r="I15" s="46"/>
      <c r="J15" s="46"/>
      <c r="K15" s="53"/>
      <c r="L15" s="213">
        <f>H15</f>
        <v>2</v>
      </c>
      <c r="M15" s="214"/>
      <c r="N15" s="227">
        <f>H15-D15</f>
        <v>-1</v>
      </c>
      <c r="O15" s="227"/>
      <c r="P15" s="20"/>
    </row>
    <row r="16" spans="1:16" ht="21.75" x14ac:dyDescent="0.2">
      <c r="A16" s="37">
        <v>2</v>
      </c>
      <c r="B16" s="49"/>
      <c r="C16" s="45"/>
      <c r="D16" s="45"/>
      <c r="E16" s="45"/>
      <c r="F16" s="50">
        <v>5</v>
      </c>
      <c r="G16" s="56"/>
      <c r="H16" s="46"/>
      <c r="I16" s="46">
        <v>3</v>
      </c>
      <c r="J16" s="46"/>
      <c r="K16" s="53"/>
      <c r="L16" s="213">
        <f>I16</f>
        <v>3</v>
      </c>
      <c r="M16" s="214"/>
      <c r="N16" s="227">
        <f>I16-F16</f>
        <v>-2</v>
      </c>
      <c r="O16" s="227"/>
      <c r="P16" s="20"/>
    </row>
    <row r="17" spans="1:16" ht="21.75" x14ac:dyDescent="0.2">
      <c r="A17" s="37">
        <v>3</v>
      </c>
      <c r="B17" s="49"/>
      <c r="C17" s="45"/>
      <c r="D17" s="45">
        <v>2</v>
      </c>
      <c r="E17" s="45"/>
      <c r="F17" s="50"/>
      <c r="G17" s="56"/>
      <c r="H17" s="46"/>
      <c r="I17" s="46"/>
      <c r="J17" s="46">
        <v>4</v>
      </c>
      <c r="K17" s="53"/>
      <c r="L17" s="213">
        <f>J17</f>
        <v>4</v>
      </c>
      <c r="M17" s="214"/>
      <c r="N17" s="227">
        <f>J17-D17</f>
        <v>2</v>
      </c>
      <c r="O17" s="227"/>
      <c r="P17" s="20"/>
    </row>
    <row r="18" spans="1:16" ht="22.5" thickBot="1" x14ac:dyDescent="0.25">
      <c r="A18" s="216" t="s">
        <v>56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7"/>
      <c r="L18" s="225">
        <f>L11+L12+L13+L15+L16+L17</f>
        <v>19</v>
      </c>
      <c r="M18" s="226"/>
      <c r="N18" s="215"/>
      <c r="O18" s="215"/>
      <c r="P18" s="20"/>
    </row>
    <row r="19" spans="1:16" ht="21.75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7"/>
      <c r="M19" s="57"/>
      <c r="N19" s="60"/>
      <c r="O19" s="60"/>
      <c r="P19" s="20"/>
    </row>
    <row r="20" spans="1:16" ht="21" x14ac:dyDescent="0.45">
      <c r="A20" s="21" t="s">
        <v>69</v>
      </c>
      <c r="B20" s="21" t="s">
        <v>70</v>
      </c>
      <c r="C20" s="24" t="s">
        <v>73</v>
      </c>
      <c r="D20" s="39"/>
      <c r="E20" s="39"/>
      <c r="F20" s="39"/>
      <c r="G20" s="39"/>
      <c r="H20" s="39"/>
      <c r="I20" s="39"/>
      <c r="J20" s="21" t="s">
        <v>70</v>
      </c>
      <c r="K20">
        <f>(L18*20)/30</f>
        <v>12.666666666666666</v>
      </c>
      <c r="L20" s="58" t="s">
        <v>7</v>
      </c>
      <c r="M20" s="38"/>
      <c r="N20" s="38"/>
      <c r="O20" s="201"/>
      <c r="P20" s="201"/>
    </row>
    <row r="21" spans="1:16" ht="21" x14ac:dyDescent="0.2">
      <c r="A21" s="21"/>
      <c r="B21" s="21"/>
      <c r="C21" s="21"/>
      <c r="D21" s="38"/>
      <c r="E21" s="57">
        <v>30</v>
      </c>
      <c r="F21" s="38"/>
      <c r="G21" s="38"/>
      <c r="H21" s="38"/>
      <c r="I21" s="38"/>
      <c r="J21" s="38"/>
      <c r="K21" s="38"/>
      <c r="L21" s="38"/>
      <c r="M21" s="38"/>
      <c r="N21" s="38"/>
      <c r="O21" s="201"/>
      <c r="P21" s="201"/>
    </row>
    <row r="22" spans="1:16" x14ac:dyDescent="0.2"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</sheetData>
  <mergeCells count="39">
    <mergeCell ref="A4:I4"/>
    <mergeCell ref="J4:L6"/>
    <mergeCell ref="M4:P6"/>
    <mergeCell ref="A5:I5"/>
    <mergeCell ref="A6:I6"/>
    <mergeCell ref="A1:P1"/>
    <mergeCell ref="A2:P2"/>
    <mergeCell ref="A3:I3"/>
    <mergeCell ref="J3:L3"/>
    <mergeCell ref="M3:P3"/>
    <mergeCell ref="B7:K7"/>
    <mergeCell ref="L7:M7"/>
    <mergeCell ref="N7:O7"/>
    <mergeCell ref="B8:F8"/>
    <mergeCell ref="G8:K8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A14:M14"/>
    <mergeCell ref="N14:O14"/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Q19" sqref="Q19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237" t="s">
        <v>72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16" ht="21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39"/>
    </row>
    <row r="3" spans="1:16" ht="21.75" x14ac:dyDescent="0.2">
      <c r="A3" s="224" t="s">
        <v>44</v>
      </c>
      <c r="B3" s="224"/>
      <c r="C3" s="224"/>
      <c r="D3" s="224"/>
      <c r="E3" s="224"/>
      <c r="F3" s="224"/>
      <c r="G3" s="224"/>
      <c r="H3" s="224"/>
      <c r="I3" s="224"/>
      <c r="J3" s="222"/>
      <c r="K3" s="222"/>
      <c r="L3" s="222"/>
      <c r="M3" s="201"/>
      <c r="N3" s="201"/>
      <c r="O3" s="201"/>
      <c r="P3" s="201"/>
    </row>
    <row r="4" spans="1:16" ht="21" customHeight="1" x14ac:dyDescent="0.2">
      <c r="A4" s="224" t="s">
        <v>45</v>
      </c>
      <c r="B4" s="224"/>
      <c r="C4" s="224"/>
      <c r="D4" s="224"/>
      <c r="E4" s="224"/>
      <c r="F4" s="224"/>
      <c r="G4" s="224"/>
      <c r="H4" s="224"/>
      <c r="I4" s="224"/>
      <c r="J4" s="222"/>
      <c r="K4" s="222"/>
      <c r="L4" s="222"/>
      <c r="M4" s="201"/>
      <c r="N4" s="201"/>
      <c r="O4" s="201"/>
      <c r="P4" s="201"/>
    </row>
    <row r="5" spans="1:16" ht="21" customHeight="1" x14ac:dyDescent="0.2">
      <c r="A5" s="211" t="s">
        <v>46</v>
      </c>
      <c r="B5" s="211"/>
      <c r="C5" s="211"/>
      <c r="D5" s="211"/>
      <c r="E5" s="211"/>
      <c r="F5" s="211"/>
      <c r="G5" s="211"/>
      <c r="H5" s="211"/>
      <c r="I5" s="211"/>
      <c r="J5" s="222"/>
      <c r="K5" s="222"/>
      <c r="L5" s="222"/>
      <c r="M5" s="201"/>
      <c r="N5" s="201"/>
      <c r="O5" s="201"/>
      <c r="P5" s="201"/>
    </row>
    <row r="6" spans="1:16" ht="21.75" customHeight="1" x14ac:dyDescent="0.2">
      <c r="A6" s="221" t="s">
        <v>47</v>
      </c>
      <c r="B6" s="221"/>
      <c r="C6" s="221"/>
      <c r="D6" s="221"/>
      <c r="E6" s="221"/>
      <c r="F6" s="221"/>
      <c r="G6" s="221"/>
      <c r="H6" s="221"/>
      <c r="I6" s="221"/>
      <c r="J6" s="223"/>
      <c r="K6" s="223"/>
      <c r="L6" s="223"/>
      <c r="M6" s="201"/>
      <c r="N6" s="201"/>
      <c r="O6" s="201"/>
      <c r="P6" s="201"/>
    </row>
    <row r="7" spans="1:16" ht="20.25" customHeight="1" x14ac:dyDescent="0.2">
      <c r="A7" s="47" t="s">
        <v>48</v>
      </c>
      <c r="B7" s="233" t="s">
        <v>49</v>
      </c>
      <c r="C7" s="233"/>
      <c r="D7" s="233"/>
      <c r="E7" s="233"/>
      <c r="F7" s="233"/>
      <c r="G7" s="233"/>
      <c r="H7" s="233"/>
      <c r="I7" s="233"/>
      <c r="J7" s="233"/>
      <c r="K7" s="233"/>
      <c r="L7" s="233" t="s">
        <v>50</v>
      </c>
      <c r="M7" s="233"/>
      <c r="N7" s="233" t="s">
        <v>51</v>
      </c>
      <c r="O7" s="233"/>
      <c r="P7" s="20"/>
    </row>
    <row r="8" spans="1:16" ht="19.5" customHeight="1" x14ac:dyDescent="0.2">
      <c r="A8" s="48"/>
      <c r="B8" s="234" t="s">
        <v>66</v>
      </c>
      <c r="C8" s="233"/>
      <c r="D8" s="233"/>
      <c r="E8" s="233"/>
      <c r="F8" s="235"/>
      <c r="G8" s="234" t="s">
        <v>67</v>
      </c>
      <c r="H8" s="233"/>
      <c r="I8" s="233"/>
      <c r="J8" s="233"/>
      <c r="K8" s="235"/>
      <c r="L8" s="236" t="s">
        <v>68</v>
      </c>
      <c r="M8" s="233"/>
      <c r="N8" s="233" t="s">
        <v>280</v>
      </c>
      <c r="O8" s="233"/>
      <c r="P8" s="20"/>
    </row>
    <row r="9" spans="1:16" ht="14.25" customHeight="1" x14ac:dyDescent="0.2">
      <c r="A9" s="40"/>
      <c r="B9" s="41">
        <v>1</v>
      </c>
      <c r="C9" s="42">
        <v>2</v>
      </c>
      <c r="D9" s="42">
        <v>3</v>
      </c>
      <c r="E9" s="42">
        <v>4</v>
      </c>
      <c r="F9" s="43">
        <v>5</v>
      </c>
      <c r="G9" s="41">
        <v>1</v>
      </c>
      <c r="H9" s="42">
        <v>2</v>
      </c>
      <c r="I9" s="44">
        <v>3</v>
      </c>
      <c r="J9" s="42">
        <v>4</v>
      </c>
      <c r="K9" s="43">
        <v>5</v>
      </c>
      <c r="L9" s="230"/>
      <c r="M9" s="231"/>
      <c r="N9" s="231"/>
      <c r="O9" s="231"/>
      <c r="P9" s="20"/>
    </row>
    <row r="10" spans="1:16" ht="21.75" customHeight="1" x14ac:dyDescent="0.2">
      <c r="A10" s="31" t="s">
        <v>65</v>
      </c>
      <c r="B10" s="49"/>
      <c r="C10" s="45"/>
      <c r="D10" s="45"/>
      <c r="E10" s="45"/>
      <c r="F10" s="50"/>
      <c r="G10" s="54"/>
      <c r="H10" s="52"/>
      <c r="I10" s="52"/>
      <c r="J10" s="52"/>
      <c r="K10" s="55"/>
      <c r="L10" s="220"/>
      <c r="M10" s="215"/>
      <c r="N10" s="232"/>
      <c r="O10" s="232"/>
      <c r="P10" s="20"/>
    </row>
    <row r="11" spans="1:16" ht="21.75" x14ac:dyDescent="0.2">
      <c r="A11" s="30" t="s">
        <v>52</v>
      </c>
      <c r="B11" s="49"/>
      <c r="C11" s="45"/>
      <c r="D11" s="45"/>
      <c r="E11" s="45">
        <v>4</v>
      </c>
      <c r="F11" s="50"/>
      <c r="G11" s="51"/>
      <c r="H11" s="46"/>
      <c r="I11" s="46"/>
      <c r="J11" s="46"/>
      <c r="K11" s="53">
        <v>5</v>
      </c>
      <c r="L11" s="228">
        <f>K11</f>
        <v>5</v>
      </c>
      <c r="M11" s="229"/>
      <c r="N11" s="227">
        <f>K11-E11</f>
        <v>1</v>
      </c>
      <c r="O11" s="227"/>
      <c r="P11" s="20"/>
    </row>
    <row r="12" spans="1:16" ht="21.75" x14ac:dyDescent="0.2">
      <c r="A12" s="30" t="s">
        <v>53</v>
      </c>
      <c r="B12" s="49"/>
      <c r="C12" s="45"/>
      <c r="D12" s="45">
        <v>3</v>
      </c>
      <c r="E12" s="45"/>
      <c r="F12" s="50"/>
      <c r="G12" s="51"/>
      <c r="H12" s="46"/>
      <c r="I12" s="46"/>
      <c r="J12" s="46"/>
      <c r="K12" s="53">
        <v>5</v>
      </c>
      <c r="L12" s="228">
        <f>K12</f>
        <v>5</v>
      </c>
      <c r="M12" s="229"/>
      <c r="N12" s="227">
        <f>K12-D12</f>
        <v>2</v>
      </c>
      <c r="O12" s="227"/>
      <c r="P12" s="20"/>
    </row>
    <row r="13" spans="1:16" ht="21.75" x14ac:dyDescent="0.2">
      <c r="A13" s="30" t="s">
        <v>54</v>
      </c>
      <c r="B13" s="49"/>
      <c r="C13" s="45">
        <v>1</v>
      </c>
      <c r="D13" s="45"/>
      <c r="E13" s="45"/>
      <c r="F13" s="50"/>
      <c r="G13" s="51"/>
      <c r="H13" s="46"/>
      <c r="I13" s="46"/>
      <c r="J13" s="46"/>
      <c r="K13" s="53">
        <v>5</v>
      </c>
      <c r="L13" s="228">
        <f>K13</f>
        <v>5</v>
      </c>
      <c r="M13" s="229"/>
      <c r="N13" s="227">
        <f>K13-C13</f>
        <v>4</v>
      </c>
      <c r="O13" s="227"/>
      <c r="P13" s="20"/>
    </row>
    <row r="14" spans="1:16" ht="21.75" x14ac:dyDescent="0.2">
      <c r="A14" s="218" t="s">
        <v>55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219"/>
      <c r="P14" s="20"/>
    </row>
    <row r="15" spans="1:16" ht="21.75" x14ac:dyDescent="0.2">
      <c r="A15" s="37">
        <v>1</v>
      </c>
      <c r="B15" s="49"/>
      <c r="C15" s="45"/>
      <c r="D15" s="45">
        <v>3</v>
      </c>
      <c r="E15" s="45"/>
      <c r="F15" s="50"/>
      <c r="G15" s="56"/>
      <c r="H15" s="46"/>
      <c r="I15" s="46"/>
      <c r="J15" s="46"/>
      <c r="K15" s="53">
        <v>5</v>
      </c>
      <c r="L15" s="228">
        <f t="shared" ref="L15:L17" si="0">K15</f>
        <v>5</v>
      </c>
      <c r="M15" s="229"/>
      <c r="N15" s="227">
        <f>K15-D15</f>
        <v>2</v>
      </c>
      <c r="O15" s="227"/>
      <c r="P15" s="20"/>
    </row>
    <row r="16" spans="1:16" ht="21.75" x14ac:dyDescent="0.2">
      <c r="A16" s="37">
        <v>2</v>
      </c>
      <c r="B16" s="49"/>
      <c r="C16" s="45"/>
      <c r="D16" s="45"/>
      <c r="E16" s="45"/>
      <c r="F16" s="50">
        <v>5</v>
      </c>
      <c r="G16" s="56"/>
      <c r="H16" s="46"/>
      <c r="I16" s="46"/>
      <c r="J16" s="46"/>
      <c r="K16" s="53">
        <v>5</v>
      </c>
      <c r="L16" s="228">
        <f t="shared" si="0"/>
        <v>5</v>
      </c>
      <c r="M16" s="229"/>
      <c r="N16" s="227">
        <f>K16-F16</f>
        <v>0</v>
      </c>
      <c r="O16" s="227"/>
      <c r="P16" s="20"/>
    </row>
    <row r="17" spans="1:16" ht="21.75" x14ac:dyDescent="0.2">
      <c r="A17" s="37">
        <v>3</v>
      </c>
      <c r="B17" s="49"/>
      <c r="C17" s="45"/>
      <c r="D17" s="45">
        <v>2</v>
      </c>
      <c r="E17" s="45"/>
      <c r="F17" s="50"/>
      <c r="G17" s="56"/>
      <c r="H17" s="46"/>
      <c r="I17" s="46"/>
      <c r="J17" s="46"/>
      <c r="K17" s="53">
        <v>5</v>
      </c>
      <c r="L17" s="228">
        <f t="shared" si="0"/>
        <v>5</v>
      </c>
      <c r="M17" s="229"/>
      <c r="N17" s="227">
        <f>K17-D17</f>
        <v>3</v>
      </c>
      <c r="O17" s="227"/>
      <c r="P17" s="20"/>
    </row>
    <row r="18" spans="1:16" ht="22.5" thickBot="1" x14ac:dyDescent="0.25">
      <c r="A18" s="216" t="s">
        <v>56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7"/>
      <c r="L18" s="225">
        <f>L11+L12+L13+L15+L16+L17</f>
        <v>30</v>
      </c>
      <c r="M18" s="226"/>
      <c r="N18" s="215"/>
      <c r="O18" s="215"/>
      <c r="P18" s="20"/>
    </row>
    <row r="19" spans="1:16" ht="21.75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7"/>
      <c r="M19" s="57"/>
      <c r="N19" s="60"/>
      <c r="O19" s="60"/>
      <c r="P19" s="20"/>
    </row>
    <row r="20" spans="1:16" ht="21" x14ac:dyDescent="0.45">
      <c r="A20" s="21" t="s">
        <v>69</v>
      </c>
      <c r="B20" s="21" t="s">
        <v>70</v>
      </c>
      <c r="C20" s="24" t="s">
        <v>73</v>
      </c>
      <c r="D20" s="39"/>
      <c r="E20" s="39"/>
      <c r="F20" s="39"/>
      <c r="G20" s="39"/>
      <c r="H20" s="39"/>
      <c r="I20" s="39"/>
      <c r="J20" s="21" t="s">
        <v>70</v>
      </c>
      <c r="K20">
        <f>(L18*20)/30</f>
        <v>20</v>
      </c>
      <c r="L20" s="58" t="s">
        <v>7</v>
      </c>
      <c r="M20" s="38"/>
      <c r="N20" s="38"/>
      <c r="O20" s="201"/>
      <c r="P20" s="201"/>
    </row>
    <row r="21" spans="1:16" ht="21" x14ac:dyDescent="0.2">
      <c r="A21" s="21"/>
      <c r="B21" s="21"/>
      <c r="C21" s="21"/>
      <c r="D21" s="38"/>
      <c r="E21" s="57">
        <v>30</v>
      </c>
      <c r="F21" s="38"/>
      <c r="G21" s="38"/>
      <c r="H21" s="38"/>
      <c r="I21" s="38"/>
      <c r="J21" s="38"/>
      <c r="K21" s="38"/>
      <c r="L21" s="38"/>
      <c r="M21" s="38"/>
      <c r="N21" s="38"/>
      <c r="O21" s="201"/>
      <c r="P21" s="201"/>
    </row>
    <row r="22" spans="1:16" x14ac:dyDescent="0.2"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</sheetData>
  <mergeCells count="39">
    <mergeCell ref="A4:I4"/>
    <mergeCell ref="J4:L6"/>
    <mergeCell ref="M4:P6"/>
    <mergeCell ref="A5:I5"/>
    <mergeCell ref="A6:I6"/>
    <mergeCell ref="A1:P1"/>
    <mergeCell ref="A2:P2"/>
    <mergeCell ref="A3:I3"/>
    <mergeCell ref="J3:L3"/>
    <mergeCell ref="M3:P3"/>
    <mergeCell ref="B7:K7"/>
    <mergeCell ref="L7:M7"/>
    <mergeCell ref="N7:O7"/>
    <mergeCell ref="B8:F8"/>
    <mergeCell ref="G8:K8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A14:M14"/>
    <mergeCell ref="N14:O14"/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6" workbookViewId="0">
      <selection activeCell="H30" sqref="H30"/>
    </sheetView>
  </sheetViews>
  <sheetFormatPr defaultRowHeight="14.25" x14ac:dyDescent="0.2"/>
  <cols>
    <col min="1" max="1" width="42.875" bestFit="1" customWidth="1"/>
    <col min="3" max="3" width="17.75" customWidth="1"/>
    <col min="4" max="4" width="35" bestFit="1" customWidth="1"/>
    <col min="5" max="5" width="15.25" bestFit="1" customWidth="1"/>
    <col min="6" max="6" width="8.125" bestFit="1" customWidth="1"/>
  </cols>
  <sheetData>
    <row r="1" spans="1:6" ht="23.25" customHeight="1" x14ac:dyDescent="0.2">
      <c r="A1" s="249" t="s">
        <v>77</v>
      </c>
      <c r="B1" s="249"/>
      <c r="C1" s="249"/>
      <c r="D1" s="249"/>
      <c r="E1" s="249"/>
      <c r="F1" s="249"/>
    </row>
    <row r="2" spans="1:6" ht="20.25" customHeight="1" x14ac:dyDescent="0.35">
      <c r="A2" s="1" t="s">
        <v>16</v>
      </c>
      <c r="B2" s="250"/>
      <c r="C2" s="250"/>
      <c r="D2" s="250"/>
      <c r="E2" t="s">
        <v>78</v>
      </c>
    </row>
    <row r="3" spans="1:6" ht="20.25" customHeight="1" x14ac:dyDescent="0.2">
      <c r="A3" s="2" t="s">
        <v>2</v>
      </c>
      <c r="B3" s="250"/>
      <c r="C3" s="250"/>
      <c r="D3" s="250"/>
    </row>
    <row r="5" spans="1:6" s="17" customFormat="1" ht="21" x14ac:dyDescent="0.45">
      <c r="A5" s="70" t="s">
        <v>3</v>
      </c>
      <c r="B5" s="70" t="s">
        <v>4</v>
      </c>
      <c r="C5" s="70" t="s">
        <v>5</v>
      </c>
      <c r="D5" s="70" t="s">
        <v>19</v>
      </c>
      <c r="E5" s="70" t="s">
        <v>6</v>
      </c>
      <c r="F5" s="70" t="s">
        <v>7</v>
      </c>
    </row>
    <row r="6" spans="1:6" ht="18.75" customHeight="1" x14ac:dyDescent="0.2">
      <c r="A6" s="69" t="s">
        <v>10</v>
      </c>
      <c r="B6" s="72"/>
      <c r="C6" s="72"/>
      <c r="D6" s="72">
        <f>C6*(B2/12)</f>
        <v>0</v>
      </c>
      <c r="E6" s="72"/>
      <c r="F6" s="72" t="e">
        <f>(1-(0.25^(E6/D6)))*B6</f>
        <v>#DIV/0!</v>
      </c>
    </row>
    <row r="7" spans="1:6" ht="18.75" customHeight="1" x14ac:dyDescent="0.2">
      <c r="A7" s="1" t="s">
        <v>8</v>
      </c>
      <c r="B7" s="6"/>
      <c r="C7" s="6"/>
      <c r="D7" s="6"/>
      <c r="E7" s="6"/>
      <c r="F7" s="6"/>
    </row>
    <row r="8" spans="1:6" ht="18.75" customHeight="1" x14ac:dyDescent="0.2">
      <c r="A8" s="1" t="s">
        <v>9</v>
      </c>
      <c r="B8" s="6"/>
      <c r="C8" s="6"/>
      <c r="D8" s="6"/>
      <c r="E8" s="6"/>
      <c r="F8" s="6"/>
    </row>
    <row r="9" spans="1:6" ht="21" customHeight="1" x14ac:dyDescent="0.2">
      <c r="A9" s="69" t="s">
        <v>11</v>
      </c>
      <c r="B9" s="72"/>
      <c r="C9" s="72"/>
      <c r="D9" s="72">
        <f>C9*(B2/12)</f>
        <v>0</v>
      </c>
      <c r="E9" s="72"/>
      <c r="F9" s="72" t="e">
        <f>(1-(0.25^(E9/D9)))*B9</f>
        <v>#DIV/0!</v>
      </c>
    </row>
    <row r="10" spans="1:6" ht="21" customHeight="1" x14ac:dyDescent="0.2">
      <c r="A10" s="1" t="s">
        <v>12</v>
      </c>
      <c r="B10" s="6"/>
      <c r="C10" s="6"/>
      <c r="D10" s="6"/>
      <c r="E10" s="6"/>
      <c r="F10" s="6"/>
    </row>
    <row r="11" spans="1:6" ht="21" customHeight="1" x14ac:dyDescent="0.2">
      <c r="A11" s="1" t="s">
        <v>13</v>
      </c>
      <c r="B11" s="6"/>
      <c r="C11" s="6"/>
      <c r="D11" s="6"/>
      <c r="E11" s="6"/>
      <c r="F11" s="6"/>
    </row>
    <row r="12" spans="1:6" ht="21" customHeight="1" x14ac:dyDescent="0.2">
      <c r="A12" s="69" t="s">
        <v>14</v>
      </c>
      <c r="B12" s="72"/>
      <c r="C12" s="72"/>
      <c r="D12" s="72">
        <f>C12*(B2/12)</f>
        <v>0</v>
      </c>
      <c r="E12" s="72"/>
      <c r="F12" s="72" t="e">
        <f>(1-(0.25^(E12/D12)))*B12</f>
        <v>#DIV/0!</v>
      </c>
    </row>
    <row r="13" spans="1:6" ht="18" customHeight="1" x14ac:dyDescent="0.2">
      <c r="A13" s="18">
        <v>3.1</v>
      </c>
      <c r="B13" s="73"/>
      <c r="C13" s="73"/>
      <c r="D13" s="6"/>
      <c r="E13" s="6"/>
      <c r="F13" s="6"/>
    </row>
    <row r="14" spans="1:6" ht="16.5" customHeight="1" x14ac:dyDescent="0.2">
      <c r="A14" s="18">
        <v>3.2</v>
      </c>
      <c r="B14" s="73"/>
      <c r="C14" s="73"/>
      <c r="D14" s="6"/>
      <c r="E14" s="6"/>
      <c r="F14" s="6"/>
    </row>
    <row r="15" spans="1:6" ht="21" customHeight="1" x14ac:dyDescent="0.2">
      <c r="A15" s="69" t="s">
        <v>15</v>
      </c>
      <c r="B15" s="72"/>
      <c r="C15" s="72"/>
      <c r="D15" s="72">
        <f>C15*(B2/12)</f>
        <v>0</v>
      </c>
      <c r="E15" s="72"/>
      <c r="F15" s="72" t="e">
        <f>(1-(0.25^(E15/D15)))*B15</f>
        <v>#DIV/0!</v>
      </c>
    </row>
    <row r="16" spans="1:6" ht="21" customHeight="1" x14ac:dyDescent="0.2">
      <c r="A16" s="18">
        <v>4.0999999999999996</v>
      </c>
      <c r="B16" s="73"/>
      <c r="C16" s="73"/>
      <c r="D16" s="6"/>
      <c r="E16" s="6"/>
      <c r="F16" s="110"/>
    </row>
    <row r="17" spans="1:6" ht="21" customHeight="1" x14ac:dyDescent="0.2">
      <c r="A17" s="18" t="s">
        <v>240</v>
      </c>
      <c r="B17" s="73">
        <v>100</v>
      </c>
      <c r="C17" s="121"/>
      <c r="D17" s="109"/>
      <c r="E17" s="109"/>
      <c r="F17" s="110" t="e">
        <f>F6+F9+F12+F15</f>
        <v>#DIV/0!</v>
      </c>
    </row>
    <row r="18" spans="1:6" ht="21" customHeight="1" x14ac:dyDescent="0.2">
      <c r="A18" s="74" t="s">
        <v>241</v>
      </c>
      <c r="B18" s="71">
        <v>80</v>
      </c>
      <c r="C18" s="243" t="e">
        <f>(F17*80)/100</f>
        <v>#DIV/0!</v>
      </c>
      <c r="D18" s="244"/>
      <c r="E18" s="244"/>
      <c r="F18" s="245"/>
    </row>
    <row r="19" spans="1:6" ht="21" customHeight="1" x14ac:dyDescent="0.2">
      <c r="A19" s="74"/>
      <c r="B19" s="71"/>
      <c r="C19" s="118"/>
      <c r="D19" s="119"/>
      <c r="E19" s="119"/>
      <c r="F19" s="120"/>
    </row>
    <row r="20" spans="1:6" ht="21" customHeight="1" x14ac:dyDescent="0.2">
      <c r="A20" s="144" t="s">
        <v>255</v>
      </c>
      <c r="B20" s="145" t="s">
        <v>4</v>
      </c>
      <c r="C20" s="254" t="s">
        <v>7</v>
      </c>
      <c r="D20" s="255"/>
      <c r="E20" s="255"/>
      <c r="F20" s="256"/>
    </row>
    <row r="21" spans="1:6" ht="21.75" customHeight="1" x14ac:dyDescent="0.2">
      <c r="A21" s="7" t="s">
        <v>242</v>
      </c>
      <c r="B21" s="6">
        <f>B22+B24</f>
        <v>20</v>
      </c>
      <c r="C21" s="251">
        <f>C22+C24</f>
        <v>0</v>
      </c>
      <c r="D21" s="252"/>
      <c r="E21" s="252"/>
      <c r="F21" s="253"/>
    </row>
    <row r="22" spans="1:6" ht="19.5" customHeight="1" x14ac:dyDescent="0.2">
      <c r="A22" s="1" t="s">
        <v>274</v>
      </c>
      <c r="B22" s="19">
        <v>10</v>
      </c>
      <c r="C22" s="240"/>
      <c r="D22" s="241"/>
      <c r="E22" s="241"/>
      <c r="F22" s="242"/>
    </row>
    <row r="23" spans="1:6" ht="21" x14ac:dyDescent="0.45">
      <c r="A23" s="16" t="s">
        <v>276</v>
      </c>
      <c r="B23" s="19"/>
      <c r="C23" s="111"/>
      <c r="D23" s="112"/>
      <c r="E23" s="112"/>
      <c r="F23" s="113"/>
    </row>
    <row r="24" spans="1:6" ht="17.25" customHeight="1" x14ac:dyDescent="0.2">
      <c r="A24" s="1" t="s">
        <v>275</v>
      </c>
      <c r="B24" s="19">
        <v>10</v>
      </c>
      <c r="C24" s="240"/>
      <c r="D24" s="241"/>
      <c r="E24" s="241"/>
      <c r="F24" s="242"/>
    </row>
    <row r="25" spans="1:6" ht="16.5" x14ac:dyDescent="0.35">
      <c r="A25" s="1" t="s">
        <v>277</v>
      </c>
      <c r="B25" s="19"/>
      <c r="C25" s="112"/>
      <c r="D25" s="112"/>
      <c r="E25" s="112"/>
      <c r="F25" s="113"/>
    </row>
    <row r="26" spans="1:6" ht="22.5" customHeight="1" x14ac:dyDescent="0.2">
      <c r="A26" s="75" t="s">
        <v>243</v>
      </c>
      <c r="B26" s="243" t="e">
        <f>C18+C21</f>
        <v>#DIV/0!</v>
      </c>
      <c r="C26" s="244"/>
      <c r="D26" s="244"/>
      <c r="E26" s="244"/>
      <c r="F26" s="245"/>
    </row>
    <row r="27" spans="1:6" ht="27.75" customHeight="1" x14ac:dyDescent="0.4">
      <c r="A27" s="76" t="s">
        <v>244</v>
      </c>
      <c r="B27" s="246" t="e">
        <f>B26*0.8</f>
        <v>#DIV/0!</v>
      </c>
      <c r="C27" s="247"/>
      <c r="D27" s="247"/>
      <c r="E27" s="247"/>
      <c r="F27" s="248"/>
    </row>
  </sheetData>
  <mergeCells count="10">
    <mergeCell ref="C24:F24"/>
    <mergeCell ref="B26:F26"/>
    <mergeCell ref="B27:F27"/>
    <mergeCell ref="A1:F1"/>
    <mergeCell ref="B2:D2"/>
    <mergeCell ref="B3:D3"/>
    <mergeCell ref="C18:F18"/>
    <mergeCell ref="C21:F21"/>
    <mergeCell ref="C22:F22"/>
    <mergeCell ref="C20:F20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5" workbookViewId="0">
      <selection activeCell="A18" sqref="A18:F18"/>
    </sheetView>
  </sheetViews>
  <sheetFormatPr defaultRowHeight="14.25" x14ac:dyDescent="0.2"/>
  <cols>
    <col min="1" max="1" width="42.875" bestFit="1" customWidth="1"/>
    <col min="2" max="2" width="10.625" bestFit="1" customWidth="1"/>
    <col min="3" max="3" width="14.375" customWidth="1"/>
    <col min="4" max="4" width="22.375" customWidth="1"/>
    <col min="5" max="5" width="15.375" bestFit="1" customWidth="1"/>
    <col min="6" max="6" width="12.75" bestFit="1" customWidth="1"/>
  </cols>
  <sheetData>
    <row r="1" spans="1:6" x14ac:dyDescent="0.2">
      <c r="A1" s="1" t="s">
        <v>0</v>
      </c>
      <c r="B1" s="257" t="s">
        <v>20</v>
      </c>
      <c r="C1" s="257"/>
      <c r="D1" s="257"/>
    </row>
    <row r="2" spans="1:6" x14ac:dyDescent="0.2">
      <c r="A2" s="1" t="s">
        <v>1</v>
      </c>
      <c r="B2" s="257" t="s">
        <v>21</v>
      </c>
      <c r="C2" s="257"/>
      <c r="D2" s="257"/>
    </row>
    <row r="3" spans="1:6" x14ac:dyDescent="0.2">
      <c r="A3" s="1" t="s">
        <v>16</v>
      </c>
      <c r="B3" s="257">
        <v>8</v>
      </c>
      <c r="C3" s="257"/>
      <c r="D3" s="257"/>
      <c r="E3" t="s">
        <v>17</v>
      </c>
    </row>
    <row r="4" spans="1:6" x14ac:dyDescent="0.2">
      <c r="A4" s="2" t="s">
        <v>2</v>
      </c>
      <c r="B4" s="257" t="s">
        <v>22</v>
      </c>
      <c r="C4" s="257"/>
      <c r="D4" s="257"/>
    </row>
    <row r="6" spans="1:6" s="78" customFormat="1" ht="16.5" x14ac:dyDescent="0.35">
      <c r="A6" s="16" t="s">
        <v>3</v>
      </c>
      <c r="B6" s="77" t="s">
        <v>4</v>
      </c>
      <c r="C6" s="77" t="s">
        <v>5</v>
      </c>
      <c r="D6" s="77" t="s">
        <v>18</v>
      </c>
      <c r="E6" s="77" t="s">
        <v>6</v>
      </c>
      <c r="F6" s="77" t="s">
        <v>7</v>
      </c>
    </row>
    <row r="7" spans="1:6" x14ac:dyDescent="0.2">
      <c r="A7" s="3" t="s">
        <v>10</v>
      </c>
      <c r="B7" s="114">
        <v>60</v>
      </c>
      <c r="C7" s="114">
        <v>12</v>
      </c>
      <c r="D7" s="130">
        <f>C7*(B3/12)</f>
        <v>8</v>
      </c>
      <c r="E7" s="8">
        <f>E8+E9</f>
        <v>12</v>
      </c>
      <c r="F7" s="6">
        <f>(1-(0.25^(E7/D7)))*B7</f>
        <v>52.5</v>
      </c>
    </row>
    <row r="8" spans="1:6" x14ac:dyDescent="0.2">
      <c r="A8" s="1" t="s">
        <v>8</v>
      </c>
      <c r="B8" s="9"/>
      <c r="C8" s="9"/>
      <c r="D8" s="136"/>
      <c r="E8" s="10">
        <v>10</v>
      </c>
      <c r="F8" s="6"/>
    </row>
    <row r="9" spans="1:6" x14ac:dyDescent="0.2">
      <c r="A9" s="1" t="s">
        <v>9</v>
      </c>
      <c r="B9" s="9"/>
      <c r="C9" s="9"/>
      <c r="D9" s="143"/>
      <c r="E9" s="12">
        <v>2</v>
      </c>
      <c r="F9" s="6"/>
    </row>
    <row r="10" spans="1:6" x14ac:dyDescent="0.2">
      <c r="A10" s="3" t="s">
        <v>11</v>
      </c>
      <c r="B10" s="138">
        <v>25</v>
      </c>
      <c r="C10" s="138">
        <v>5</v>
      </c>
      <c r="D10" s="130">
        <f>C10*(B3/12)</f>
        <v>3.333333333333333</v>
      </c>
      <c r="E10" s="133">
        <f>E11</f>
        <v>6</v>
      </c>
      <c r="F10" s="133">
        <f>(1-(0.25^(E10/D10)))*B10</f>
        <v>22.938268889417355</v>
      </c>
    </row>
    <row r="11" spans="1:6" x14ac:dyDescent="0.2">
      <c r="A11" s="1" t="s">
        <v>12</v>
      </c>
      <c r="B11" s="139"/>
      <c r="C11" s="139"/>
      <c r="D11" s="136"/>
      <c r="E11" s="140">
        <v>6</v>
      </c>
      <c r="F11" s="133"/>
    </row>
    <row r="12" spans="1:6" x14ac:dyDescent="0.2">
      <c r="A12" s="1" t="s">
        <v>250</v>
      </c>
      <c r="B12" s="139"/>
      <c r="C12" s="139"/>
      <c r="D12" s="136"/>
      <c r="E12" s="141" t="s">
        <v>23</v>
      </c>
      <c r="F12" s="133"/>
    </row>
    <row r="13" spans="1:6" x14ac:dyDescent="0.2">
      <c r="A13" s="3" t="s">
        <v>14</v>
      </c>
      <c r="B13" s="138">
        <v>10</v>
      </c>
      <c r="C13" s="138">
        <v>2</v>
      </c>
      <c r="D13" s="130">
        <f>C13*(B3/12)</f>
        <v>1.3333333333333333</v>
      </c>
      <c r="E13" s="140">
        <v>3</v>
      </c>
      <c r="F13" s="133">
        <f>(1-(0.25^(E13/D13)))*B13</f>
        <v>9.5580582617584078</v>
      </c>
    </row>
    <row r="14" spans="1:6" x14ac:dyDescent="0.2">
      <c r="A14" s="3" t="s">
        <v>15</v>
      </c>
      <c r="B14" s="138">
        <v>5</v>
      </c>
      <c r="C14" s="138">
        <v>1</v>
      </c>
      <c r="D14" s="130">
        <f>C14*(B3/12)</f>
        <v>0.66666666666666663</v>
      </c>
      <c r="E14" s="140">
        <v>2</v>
      </c>
      <c r="F14" s="133">
        <f>(1-(0.25^(E14/D14)))*B14</f>
        <v>4.921875</v>
      </c>
    </row>
    <row r="15" spans="1:6" x14ac:dyDescent="0.2">
      <c r="A15" s="4" t="s">
        <v>240</v>
      </c>
      <c r="B15" s="258">
        <f>(F7+F10+F13+F14)</f>
        <v>89.918202151175763</v>
      </c>
      <c r="C15" s="259"/>
      <c r="D15" s="259"/>
      <c r="E15" s="259"/>
      <c r="F15" s="260"/>
    </row>
    <row r="16" spans="1:6" x14ac:dyDescent="0.2">
      <c r="A16" s="4" t="s">
        <v>241</v>
      </c>
      <c r="B16" s="258">
        <f>(F7+F10+F13+F14)*0.8</f>
        <v>71.934561720940607</v>
      </c>
      <c r="C16" s="259"/>
      <c r="D16" s="259"/>
      <c r="E16" s="259"/>
      <c r="F16" s="260"/>
    </row>
    <row r="17" spans="1:6" x14ac:dyDescent="0.2">
      <c r="A17" s="4"/>
      <c r="B17" s="115"/>
      <c r="C17" s="116"/>
      <c r="D17" s="116"/>
      <c r="E17" s="116"/>
      <c r="F17" s="116"/>
    </row>
    <row r="18" spans="1:6" x14ac:dyDescent="0.2">
      <c r="A18" s="144" t="s">
        <v>255</v>
      </c>
      <c r="B18" s="145" t="s">
        <v>4</v>
      </c>
      <c r="C18" s="254" t="s">
        <v>7</v>
      </c>
      <c r="D18" s="255"/>
      <c r="E18" s="255"/>
      <c r="F18" s="256"/>
    </row>
    <row r="19" spans="1:6" x14ac:dyDescent="0.2">
      <c r="A19" s="128" t="s">
        <v>245</v>
      </c>
      <c r="B19" s="134">
        <v>20</v>
      </c>
      <c r="C19" s="276">
        <f xml:space="preserve"> C20+C21</f>
        <v>15</v>
      </c>
      <c r="D19" s="277"/>
      <c r="E19" s="277"/>
      <c r="F19" s="277"/>
    </row>
    <row r="20" spans="1:6" x14ac:dyDescent="0.2">
      <c r="A20" s="1" t="s">
        <v>246</v>
      </c>
      <c r="B20" s="6">
        <v>10</v>
      </c>
      <c r="C20" s="262">
        <v>5</v>
      </c>
      <c r="D20" s="263"/>
      <c r="E20" s="263"/>
      <c r="F20" s="263"/>
    </row>
    <row r="21" spans="1:6" x14ac:dyDescent="0.2">
      <c r="A21" s="1" t="s">
        <v>247</v>
      </c>
      <c r="B21" s="6">
        <v>10</v>
      </c>
      <c r="C21" s="262">
        <v>10</v>
      </c>
      <c r="D21" s="263"/>
      <c r="E21" s="263"/>
      <c r="F21" s="263"/>
    </row>
    <row r="22" spans="1:6" x14ac:dyDescent="0.2">
      <c r="A22" s="127" t="s">
        <v>243</v>
      </c>
      <c r="B22" s="264">
        <f>B16+C19</f>
        <v>86.934561720940607</v>
      </c>
      <c r="C22" s="265"/>
      <c r="D22" s="265"/>
      <c r="E22" s="265"/>
      <c r="F22" s="266"/>
    </row>
    <row r="23" spans="1:6" x14ac:dyDescent="0.2">
      <c r="A23" s="135" t="s">
        <v>261</v>
      </c>
      <c r="B23" s="267">
        <f>B22*0.8</f>
        <v>69.547649376752489</v>
      </c>
      <c r="C23" s="268"/>
      <c r="D23" s="268"/>
      <c r="E23" s="268"/>
      <c r="F23" s="269"/>
    </row>
    <row r="24" spans="1:6" x14ac:dyDescent="0.2">
      <c r="A24" s="2" t="s">
        <v>248</v>
      </c>
      <c r="B24" s="270">
        <v>20</v>
      </c>
      <c r="C24" s="271"/>
      <c r="D24" s="271"/>
      <c r="E24" s="271"/>
      <c r="F24" s="272"/>
    </row>
    <row r="25" spans="1:6" x14ac:dyDescent="0.2">
      <c r="A25" s="7" t="s">
        <v>249</v>
      </c>
      <c r="B25" s="273">
        <f>B23+B24</f>
        <v>89.547649376752489</v>
      </c>
      <c r="C25" s="274"/>
      <c r="D25" s="274"/>
      <c r="E25" s="274"/>
      <c r="F25" s="275"/>
    </row>
    <row r="26" spans="1:6" x14ac:dyDescent="0.2">
      <c r="A26" s="14" t="s">
        <v>263</v>
      </c>
    </row>
    <row r="27" spans="1:6" x14ac:dyDescent="0.2">
      <c r="A27" s="261" t="s">
        <v>262</v>
      </c>
      <c r="B27" s="261"/>
      <c r="C27" s="261"/>
      <c r="D27" s="261"/>
      <c r="E27" s="261"/>
      <c r="F27" s="261"/>
    </row>
    <row r="28" spans="1:6" x14ac:dyDescent="0.2">
      <c r="A28" s="261"/>
      <c r="B28" s="261"/>
      <c r="C28" s="261"/>
      <c r="D28" s="261"/>
      <c r="E28" s="261"/>
      <c r="F28" s="261"/>
    </row>
    <row r="29" spans="1:6" x14ac:dyDescent="0.2">
      <c r="A29" s="122" t="s">
        <v>251</v>
      </c>
    </row>
  </sheetData>
  <mergeCells count="15">
    <mergeCell ref="A27:F28"/>
    <mergeCell ref="B15:F15"/>
    <mergeCell ref="C18:F18"/>
    <mergeCell ref="C20:F20"/>
    <mergeCell ref="C21:F21"/>
    <mergeCell ref="B22:F22"/>
    <mergeCell ref="B23:F23"/>
    <mergeCell ref="B24:F24"/>
    <mergeCell ref="B25:F25"/>
    <mergeCell ref="C19:F19"/>
    <mergeCell ref="B1:D1"/>
    <mergeCell ref="B2:D2"/>
    <mergeCell ref="B3:D3"/>
    <mergeCell ref="B4:D4"/>
    <mergeCell ref="B16:F16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A18" sqref="A18:F18"/>
    </sheetView>
  </sheetViews>
  <sheetFormatPr defaultRowHeight="14.25" x14ac:dyDescent="0.2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9.625" bestFit="1" customWidth="1"/>
  </cols>
  <sheetData>
    <row r="1" spans="1:6" x14ac:dyDescent="0.2">
      <c r="A1" s="1" t="s">
        <v>0</v>
      </c>
      <c r="B1" s="257" t="s">
        <v>24</v>
      </c>
      <c r="C1" s="257"/>
      <c r="D1" s="257"/>
    </row>
    <row r="2" spans="1:6" x14ac:dyDescent="0.2">
      <c r="A2" s="1" t="s">
        <v>1</v>
      </c>
      <c r="B2" s="257" t="s">
        <v>25</v>
      </c>
      <c r="C2" s="257"/>
      <c r="D2" s="257"/>
    </row>
    <row r="3" spans="1:6" x14ac:dyDescent="0.2">
      <c r="A3" s="1" t="s">
        <v>16</v>
      </c>
      <c r="B3" s="257">
        <v>7</v>
      </c>
      <c r="C3" s="257"/>
      <c r="D3" s="257"/>
      <c r="E3" t="s">
        <v>17</v>
      </c>
    </row>
    <row r="4" spans="1:6" x14ac:dyDescent="0.2">
      <c r="A4" s="2" t="s">
        <v>2</v>
      </c>
      <c r="B4" s="257" t="s">
        <v>22</v>
      </c>
      <c r="C4" s="257"/>
      <c r="D4" s="257"/>
    </row>
    <row r="6" spans="1:6" x14ac:dyDescent="0.2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 x14ac:dyDescent="0.2">
      <c r="A7" s="3" t="s">
        <v>10</v>
      </c>
      <c r="B7" s="114">
        <v>65</v>
      </c>
      <c r="C7" s="114">
        <v>13</v>
      </c>
      <c r="D7" s="6">
        <f>C7*(B3/12)</f>
        <v>7.5833333333333339</v>
      </c>
      <c r="E7" s="8">
        <f>E8+E9</f>
        <v>13</v>
      </c>
      <c r="F7" s="133">
        <f>(1-(0.25^(E7/D7)))*B7</f>
        <v>58.963148200381148</v>
      </c>
    </row>
    <row r="8" spans="1:6" x14ac:dyDescent="0.2">
      <c r="A8" s="1" t="s">
        <v>8</v>
      </c>
      <c r="B8" s="9"/>
      <c r="C8" s="9"/>
      <c r="D8" s="9"/>
      <c r="E8" s="10">
        <v>12</v>
      </c>
      <c r="F8" s="133"/>
    </row>
    <row r="9" spans="1:6" x14ac:dyDescent="0.2">
      <c r="A9" s="1" t="s">
        <v>9</v>
      </c>
      <c r="B9" s="9"/>
      <c r="C9" s="9"/>
      <c r="D9" s="11"/>
      <c r="E9" s="12">
        <v>1</v>
      </c>
      <c r="F9" s="133"/>
    </row>
    <row r="10" spans="1:6" x14ac:dyDescent="0.2">
      <c r="A10" s="3" t="s">
        <v>265</v>
      </c>
      <c r="B10" s="114">
        <v>25</v>
      </c>
      <c r="C10" s="114">
        <v>4</v>
      </c>
      <c r="D10" s="6">
        <f>C10*(B3/12)</f>
        <v>2.3333333333333335</v>
      </c>
      <c r="E10" s="6">
        <f>E11</f>
        <v>6</v>
      </c>
      <c r="F10" s="133">
        <f>(1-(0.25^(E10/D10)))*B10</f>
        <v>24.292403387293824</v>
      </c>
    </row>
    <row r="11" spans="1:6" x14ac:dyDescent="0.2">
      <c r="A11" s="1" t="s">
        <v>12</v>
      </c>
      <c r="B11" s="9"/>
      <c r="C11" s="9"/>
      <c r="D11" s="9"/>
      <c r="E11" s="10">
        <v>6</v>
      </c>
      <c r="F11" s="133"/>
    </row>
    <row r="12" spans="1:6" x14ac:dyDescent="0.2">
      <c r="A12" s="1" t="s">
        <v>13</v>
      </c>
      <c r="B12" s="9"/>
      <c r="C12" s="9"/>
      <c r="D12" s="9"/>
      <c r="E12" s="13" t="s">
        <v>26</v>
      </c>
      <c r="F12" s="133"/>
    </row>
    <row r="13" spans="1:6" x14ac:dyDescent="0.2">
      <c r="A13" s="3" t="s">
        <v>14</v>
      </c>
      <c r="B13" s="114">
        <v>5</v>
      </c>
      <c r="C13" s="114">
        <v>2</v>
      </c>
      <c r="D13" s="6">
        <f>C13*(B3/12)</f>
        <v>1.1666666666666667</v>
      </c>
      <c r="E13" s="10">
        <v>3</v>
      </c>
      <c r="F13" s="133">
        <f>(1-(0.25^(E13/D13)))*B13</f>
        <v>4.8584806774587648</v>
      </c>
    </row>
    <row r="14" spans="1:6" x14ac:dyDescent="0.2">
      <c r="A14" s="3" t="s">
        <v>15</v>
      </c>
      <c r="B14" s="114">
        <v>5</v>
      </c>
      <c r="C14" s="114">
        <v>1</v>
      </c>
      <c r="D14" s="6">
        <f>C14*(B3/12)</f>
        <v>0.58333333333333337</v>
      </c>
      <c r="E14" s="10">
        <v>2</v>
      </c>
      <c r="F14" s="133">
        <f>(1-(0.25^(E14/D14)))*B14</f>
        <v>4.9568715033721169</v>
      </c>
    </row>
    <row r="15" spans="1:6" x14ac:dyDescent="0.2">
      <c r="A15" s="4" t="s">
        <v>240</v>
      </c>
      <c r="B15" s="258">
        <f>(F7+F10+F13+F14)</f>
        <v>93.070903768505858</v>
      </c>
      <c r="C15" s="259"/>
      <c r="D15" s="259"/>
      <c r="E15" s="259"/>
      <c r="F15" s="260"/>
    </row>
    <row r="16" spans="1:6" x14ac:dyDescent="0.2">
      <c r="A16" s="4" t="s">
        <v>253</v>
      </c>
      <c r="B16" s="258">
        <f>(F7+F10+F13+F14)*0.8</f>
        <v>74.456723014804695</v>
      </c>
      <c r="C16" s="259"/>
      <c r="D16" s="259"/>
      <c r="E16" s="259"/>
      <c r="F16" s="260"/>
    </row>
    <row r="17" spans="1:7" x14ac:dyDescent="0.2">
      <c r="A17" s="4"/>
      <c r="B17" s="115"/>
      <c r="C17" s="116"/>
      <c r="D17" s="116"/>
      <c r="E17" s="116"/>
      <c r="F17" s="117"/>
    </row>
    <row r="18" spans="1:7" x14ac:dyDescent="0.2">
      <c r="A18" s="144" t="s">
        <v>255</v>
      </c>
      <c r="B18" s="145" t="s">
        <v>4</v>
      </c>
      <c r="C18" s="254" t="s">
        <v>7</v>
      </c>
      <c r="D18" s="255"/>
      <c r="E18" s="255"/>
      <c r="F18" s="256"/>
    </row>
    <row r="19" spans="1:7" x14ac:dyDescent="0.2">
      <c r="A19" s="128" t="s">
        <v>256</v>
      </c>
      <c r="B19" s="114">
        <v>20</v>
      </c>
      <c r="C19" s="279">
        <f xml:space="preserve"> C20+C21</f>
        <v>14</v>
      </c>
      <c r="D19" s="280"/>
      <c r="E19" s="280"/>
      <c r="F19" s="280"/>
    </row>
    <row r="20" spans="1:7" x14ac:dyDescent="0.2">
      <c r="A20" s="1" t="s">
        <v>257</v>
      </c>
      <c r="B20" s="6">
        <v>10</v>
      </c>
      <c r="C20" s="281">
        <v>6</v>
      </c>
      <c r="D20" s="282"/>
      <c r="E20" s="282"/>
      <c r="F20" s="282"/>
      <c r="G20" t="s">
        <v>254</v>
      </c>
    </row>
    <row r="21" spans="1:7" x14ac:dyDescent="0.2">
      <c r="A21" s="1" t="s">
        <v>258</v>
      </c>
      <c r="B21" s="6">
        <v>10</v>
      </c>
      <c r="C21" s="281">
        <v>8</v>
      </c>
      <c r="D21" s="282"/>
      <c r="E21" s="282"/>
      <c r="F21" s="282"/>
    </row>
    <row r="22" spans="1:7" x14ac:dyDescent="0.2">
      <c r="A22" s="125" t="s">
        <v>243</v>
      </c>
      <c r="B22" s="258">
        <f>B16+C19</f>
        <v>88.456723014804695</v>
      </c>
      <c r="C22" s="259"/>
      <c r="D22" s="259"/>
      <c r="E22" s="259"/>
      <c r="F22" s="260"/>
    </row>
    <row r="23" spans="1:7" x14ac:dyDescent="0.2">
      <c r="A23" s="129" t="s">
        <v>259</v>
      </c>
      <c r="B23" s="283">
        <f>B22*0.8</f>
        <v>70.765378411843756</v>
      </c>
      <c r="C23" s="284"/>
      <c r="D23" s="284"/>
      <c r="E23" s="284"/>
      <c r="F23" s="285"/>
    </row>
    <row r="24" spans="1:7" x14ac:dyDescent="0.2">
      <c r="A24" s="2" t="s">
        <v>248</v>
      </c>
      <c r="B24" s="281">
        <v>20</v>
      </c>
      <c r="C24" s="282"/>
      <c r="D24" s="282"/>
      <c r="E24" s="282"/>
      <c r="F24" s="286"/>
    </row>
    <row r="25" spans="1:7" x14ac:dyDescent="0.2">
      <c r="A25" s="7" t="s">
        <v>249</v>
      </c>
      <c r="B25" s="273">
        <f>B23+B24</f>
        <v>90.765378411843756</v>
      </c>
      <c r="C25" s="274"/>
      <c r="D25" s="274"/>
      <c r="E25" s="274"/>
      <c r="F25" s="275"/>
    </row>
    <row r="26" spans="1:7" x14ac:dyDescent="0.2">
      <c r="A26" s="14" t="s">
        <v>264</v>
      </c>
    </row>
    <row r="27" spans="1:7" x14ac:dyDescent="0.2">
      <c r="A27" s="278" t="s">
        <v>260</v>
      </c>
      <c r="B27" s="278"/>
      <c r="C27" s="278"/>
      <c r="D27" s="278"/>
      <c r="E27" s="278"/>
      <c r="F27" s="278"/>
    </row>
    <row r="28" spans="1:7" x14ac:dyDescent="0.2">
      <c r="A28" s="278"/>
      <c r="B28" s="278"/>
      <c r="C28" s="278"/>
      <c r="D28" s="278"/>
      <c r="E28" s="278"/>
      <c r="F28" s="278"/>
    </row>
  </sheetData>
  <mergeCells count="15">
    <mergeCell ref="A27:F28"/>
    <mergeCell ref="B15:F15"/>
    <mergeCell ref="C19:F19"/>
    <mergeCell ref="C20:F20"/>
    <mergeCell ref="C21:F21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6:F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ตอนที่ 1</vt:lpstr>
      <vt:lpstr>ตอนที่ 2</vt:lpstr>
      <vt:lpstr>ตอนที่ 3 ข้อมูลปฏิบัติงาน (2)</vt:lpstr>
      <vt:lpstr>ตอน 4 ประเมินพฤติกรรม</vt:lpstr>
      <vt:lpstr>ตอน 4 ตัวอย่าง 1ประเมิน</vt:lpstr>
      <vt:lpstr>ตอน 4 ตัวอย่าง 2 ประเมิน (2)</vt:lpstr>
      <vt:lpstr>ตอนที่ 5สูตรปม ปรับแถว</vt:lpstr>
      <vt:lpstr>ตอน 5 ตัวอย่าง 1 ปรับแถว</vt:lpstr>
      <vt:lpstr>ตอน 5 ตัวอย่าง 2 ปรับแถว</vt:lpstr>
      <vt:lpstr> ตอนที่ 5 ตัวอย่าง 3 ปรับแถว</vt:lpstr>
      <vt:lpstr>ตอน 5 ตัวอย่าง5 ปรับแถว (2)</vt:lpstr>
      <vt:lpstr>ตอน 5 ตัวอย่าง 6 ปรับแถว</vt:lpstr>
      <vt:lpstr>Sheet13</vt:lpstr>
      <vt:lpstr>Sheet14</vt:lpstr>
      <vt:lpstr>Sheet15</vt:lpstr>
      <vt:lpstr>Sheet16</vt:lpstr>
      <vt:lpstr>Sheet17</vt:lpstr>
      <vt:lpstr>Sheet6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2019-09-17T03:58:46Z</cp:lastPrinted>
  <dcterms:created xsi:type="dcterms:W3CDTF">2019-09-14T14:14:03Z</dcterms:created>
  <dcterms:modified xsi:type="dcterms:W3CDTF">2019-09-19T02:40:21Z</dcterms:modified>
</cp:coreProperties>
</file>